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3.xml"/>
  <Override ContentType="application/vnd.openxmlformats-officedocument.spreadsheetml.worksheet+xml" PartName="/xl/worksheets/sheet58.xml"/>
  <Override ContentType="application/vnd.openxmlformats-officedocument.spreadsheetml.worksheet+xml" PartName="/xl/worksheets/sheet66.xml"/>
  <Override ContentType="application/vnd.openxmlformats-officedocument.spreadsheetml.worksheet+xml" PartName="/xl/worksheets/sheet15.xml"/>
  <Override ContentType="application/vnd.openxmlformats-officedocument.spreadsheetml.worksheet+xml" PartName="/xl/worksheets/sheet40.xml"/>
  <Override ContentType="application/vnd.openxmlformats-officedocument.spreadsheetml.worksheet+xml" PartName="/xl/worksheets/sheet32.xml"/>
  <Override ContentType="application/vnd.openxmlformats-officedocument.spreadsheetml.worksheet+xml" PartName="/xl/worksheets/sheet6.xml"/>
  <Override ContentType="application/vnd.openxmlformats-officedocument.spreadsheetml.worksheet+xml" PartName="/xl/worksheets/sheet75.xml"/>
  <Override ContentType="application/vnd.openxmlformats-officedocument.spreadsheetml.worksheet+xml" PartName="/xl/worksheets/sheet49.xml"/>
  <Override ContentType="application/vnd.openxmlformats-officedocument.spreadsheetml.worksheet+xml" PartName="/xl/worksheets/sheet16.xml"/>
  <Override ContentType="application/vnd.openxmlformats-officedocument.spreadsheetml.worksheet+xml" PartName="/xl/worksheets/sheet41.xml"/>
  <Override ContentType="application/vnd.openxmlformats-officedocument.spreadsheetml.worksheet+xml" PartName="/xl/worksheets/sheet5.xml"/>
  <Override ContentType="application/vnd.openxmlformats-officedocument.spreadsheetml.worksheet+xml" PartName="/xl/worksheets/sheet59.xml"/>
  <Override ContentType="application/vnd.openxmlformats-officedocument.spreadsheetml.worksheet+xml" PartName="/xl/worksheets/sheet67.xml"/>
  <Override ContentType="application/vnd.openxmlformats-officedocument.spreadsheetml.worksheet+xml" PartName="/xl/worksheets/sheet81.xml"/>
  <Override ContentType="application/vnd.openxmlformats-officedocument.spreadsheetml.worksheet+xml" PartName="/xl/worksheets/sheet50.xml"/>
  <Override ContentType="application/vnd.openxmlformats-officedocument.spreadsheetml.worksheet+xml" PartName="/xl/worksheets/sheet24.xml"/>
  <Override ContentType="application/vnd.openxmlformats-officedocument.spreadsheetml.worksheet+xml" PartName="/xl/worksheets/sheet33.xml"/>
  <Override ContentType="application/vnd.openxmlformats-officedocument.spreadsheetml.worksheet+xml" PartName="/xl/worksheets/sheet76.xml"/>
  <Override ContentType="application/vnd.openxmlformats-officedocument.spreadsheetml.worksheet+xml" PartName="/xl/worksheets/sheet72.xml"/>
  <Override ContentType="application/vnd.openxmlformats-officedocument.spreadsheetml.worksheet+xml" PartName="/xl/worksheets/sheet39.xml"/>
  <Override ContentType="application/vnd.openxmlformats-officedocument.spreadsheetml.worksheet+xml" PartName="/xl/worksheets/sheet12.xml"/>
  <Override ContentType="application/vnd.openxmlformats-officedocument.spreadsheetml.worksheet+xml" PartName="/xl/worksheets/sheet42.xml"/>
  <Override ContentType="application/vnd.openxmlformats-officedocument.spreadsheetml.worksheet+xml" PartName="/xl/worksheets/sheet55.xml"/>
  <Override ContentType="application/vnd.openxmlformats-officedocument.spreadsheetml.worksheet+xml" PartName="/xl/worksheets/sheet69.xml"/>
  <Override ContentType="application/vnd.openxmlformats-officedocument.spreadsheetml.worksheet+xml" PartName="/xl/worksheets/sheet80.xml"/>
  <Override ContentType="application/vnd.openxmlformats-officedocument.spreadsheetml.worksheet+xml" PartName="/xl/worksheets/sheet56.xml"/>
  <Override ContentType="application/vnd.openxmlformats-officedocument.spreadsheetml.worksheet+xml" PartName="/xl/worksheets/sheet68.xml"/>
  <Override ContentType="application/vnd.openxmlformats-officedocument.spreadsheetml.worksheet+xml" PartName="/xl/worksheets/sheet38.xml"/>
  <Override ContentType="application/vnd.openxmlformats-officedocument.spreadsheetml.worksheet+xml" PartName="/xl/worksheets/sheet25.xml"/>
  <Override ContentType="application/vnd.openxmlformats-officedocument.spreadsheetml.worksheet+xml" PartName="/xl/worksheets/sheet73.xml"/>
  <Override ContentType="application/vnd.openxmlformats-officedocument.spreadsheetml.worksheet+xml" PartName="/xl/worksheets/sheet8.xml"/>
  <Override ContentType="application/vnd.openxmlformats-officedocument.spreadsheetml.worksheet+xml" PartName="/xl/worksheets/sheet60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43.xml"/>
  <Override ContentType="application/vnd.openxmlformats-officedocument.spreadsheetml.worksheet+xml" PartName="/xl/worksheets/sheet57.xml"/>
  <Override ContentType="application/vnd.openxmlformats-officedocument.spreadsheetml.worksheet+xml" PartName="/xl/worksheets/sheet14.xml"/>
  <Override ContentType="application/vnd.openxmlformats-officedocument.spreadsheetml.worksheet+xml" PartName="/xl/worksheets/sheet44.xml"/>
  <Override ContentType="application/vnd.openxmlformats-officedocument.spreadsheetml.worksheet+xml" PartName="/xl/worksheets/sheet13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61.xml"/>
  <Override ContentType="application/vnd.openxmlformats-officedocument.spreadsheetml.worksheet+xml" PartName="/xl/worksheets/sheet7.xml"/>
  <Override ContentType="application/vnd.openxmlformats-officedocument.spreadsheetml.worksheet+xml" PartName="/xl/worksheets/sheet74.xml"/>
  <Override ContentType="application/vnd.openxmlformats-officedocument.spreadsheetml.worksheet+xml" PartName="/xl/worksheets/sheet28.xml"/>
  <Override ContentType="application/vnd.openxmlformats-officedocument.spreadsheetml.worksheet+xml" PartName="/xl/worksheets/sheet5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9.xml"/>
  <Override ContentType="application/vnd.openxmlformats-officedocument.spreadsheetml.worksheet+xml" PartName="/xl/worksheets/sheet62.xml"/>
  <Override ContentType="application/vnd.openxmlformats-officedocument.spreadsheetml.worksheet+xml" PartName="/xl/worksheets/sheet2.xml"/>
  <Override ContentType="application/vnd.openxmlformats-officedocument.spreadsheetml.worksheet+xml" PartName="/xl/worksheets/sheet45.xml"/>
  <Override ContentType="application/vnd.openxmlformats-officedocument.spreadsheetml.worksheet+xml" PartName="/xl/worksheets/sheet79.xml"/>
  <Override ContentType="application/vnd.openxmlformats-officedocument.spreadsheetml.worksheet+xml" PartName="/xl/worksheets/sheet36.xml"/>
  <Override ContentType="application/vnd.openxmlformats-officedocument.spreadsheetml.worksheet+xml" PartName="/xl/worksheets/sheet46.xml"/>
  <Override ContentType="application/vnd.openxmlformats-officedocument.spreadsheetml.worksheet+xml" PartName="/xl/worksheets/sheet71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54.xml"/>
  <Override ContentType="application/vnd.openxmlformats-officedocument.spreadsheetml.worksheet+xml" PartName="/xl/worksheets/sheet20.xml"/>
  <Override ContentType="application/vnd.openxmlformats-officedocument.spreadsheetml.worksheet+xml" PartName="/xl/worksheets/sheet37.xml"/>
  <Override ContentType="application/vnd.openxmlformats-officedocument.spreadsheetml.worksheet+xml" PartName="/xl/worksheets/sheet1.xml"/>
  <Override ContentType="application/vnd.openxmlformats-officedocument.spreadsheetml.worksheet+xml" PartName="/xl/worksheets/sheet63.xml"/>
  <Override ContentType="application/vnd.openxmlformats-officedocument.spreadsheetml.worksheet+xml" PartName="/xl/worksheets/sheet9.xml"/>
  <Override ContentType="application/vnd.openxmlformats-officedocument.spreadsheetml.worksheet+xml" PartName="/xl/worksheets/sheet77.xml"/>
  <Override ContentType="application/vnd.openxmlformats-officedocument.spreadsheetml.worksheet+xml" PartName="/xl/worksheets/sheet47.xml"/>
  <Override ContentType="application/vnd.openxmlformats-officedocument.spreadsheetml.worksheet+xml" PartName="/xl/worksheets/sheet4.xml"/>
  <Override ContentType="application/vnd.openxmlformats-officedocument.spreadsheetml.worksheet+xml" PartName="/xl/worksheets/sheet64.xml"/>
  <Override ContentType="application/vnd.openxmlformats-officedocument.spreadsheetml.worksheet+xml" PartName="/xl/worksheets/sheet17.xml"/>
  <Override ContentType="application/vnd.openxmlformats-officedocument.spreadsheetml.worksheet+xml" PartName="/xl/worksheets/sheet51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65.xml"/>
  <Override ContentType="application/vnd.openxmlformats-officedocument.spreadsheetml.worksheet+xml" PartName="/xl/worksheets/sheet78.xml"/>
  <Override ContentType="application/vnd.openxmlformats-officedocument.spreadsheetml.worksheet+xml" PartName="/xl/worksheets/sheet52.xml"/>
  <Override ContentType="application/vnd.openxmlformats-officedocument.spreadsheetml.worksheet+xml" PartName="/xl/worksheets/sheet18.xml"/>
  <Override ContentType="application/vnd.openxmlformats-officedocument.spreadsheetml.worksheet+xml" PartName="/xl/worksheets/sheet70.xml"/>
  <Override ContentType="application/vnd.openxmlformats-officedocument.spreadsheetml.worksheet+xml" PartName="/xl/worksheets/sheet3.xml"/>
  <Override ContentType="application/vnd.openxmlformats-officedocument.spreadsheetml.worksheet+xml" PartName="/xl/worksheets/sheet48.xml"/>
  <Override ContentType="application/vnd.openxmlformats-officedocument.spreadsheetml.worksheet+xml" PartName="/xl/worksheets/sheet22.xml"/>
  <Override ContentType="application/vnd.openxmlformats-officedocument.spreadsheetml.worksheet+xml" PartName="/xl/worksheets/sheet35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9.xml"/>
  <Override ContentType="application/vnd.openxmlformats-officedocument.drawing+xml" PartName="/xl/drawings/drawing64.xml"/>
  <Override ContentType="application/vnd.openxmlformats-officedocument.drawing+xml" PartName="/xl/drawings/drawing56.xml"/>
  <Override ContentType="application/vnd.openxmlformats-officedocument.drawing+xml" PartName="/xl/drawings/drawing81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73.xml"/>
  <Override ContentType="application/vnd.openxmlformats-officedocument.drawing+xml" PartName="/xl/drawings/drawing30.xml"/>
  <Override ContentType="application/vnd.openxmlformats-officedocument.drawing+xml" PartName="/xl/drawings/drawing47.xml"/>
  <Override ContentType="application/vnd.openxmlformats-officedocument.drawing+xml" PartName="/xl/drawings/drawing21.xml"/>
  <Override ContentType="application/vnd.openxmlformats-officedocument.drawing+xml" PartName="/xl/drawings/drawing57.xml"/>
  <Override ContentType="application/vnd.openxmlformats-officedocument.drawing+xml" PartName="/xl/drawings/drawing65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48.xml"/>
  <Override ContentType="application/vnd.openxmlformats-officedocument.drawing+xml" PartName="/xl/drawings/drawing2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74.xml"/>
  <Override ContentType="application/vnd.openxmlformats-officedocument.drawing+xml" PartName="/xl/drawings/drawing10.xml"/>
  <Override ContentType="application/vnd.openxmlformats-officedocument.drawing+xml" PartName="/xl/drawings/drawing70.xml"/>
  <Override ContentType="application/vnd.openxmlformats-officedocument.drawing+xml" PartName="/xl/drawings/drawing53.xml"/>
  <Override ContentType="application/vnd.openxmlformats-officedocument.drawing+xml" PartName="/xl/drawings/drawing6.xml"/>
  <Override ContentType="application/vnd.openxmlformats-officedocument.drawing+xml" PartName="/xl/drawings/drawing40.xml"/>
  <Override ContentType="application/vnd.openxmlformats-officedocument.drawing+xml" PartName="/xl/drawings/drawing36.xml"/>
  <Override ContentType="application/vnd.openxmlformats-officedocument.drawing+xml" PartName="/xl/drawings/drawing66.xml"/>
  <Override ContentType="application/vnd.openxmlformats-officedocument.drawing+xml" PartName="/xl/drawings/drawing79.xml"/>
  <Override ContentType="application/vnd.openxmlformats-officedocument.drawing+xml" PartName="/xl/drawings/drawing23.xml"/>
  <Override ContentType="application/vnd.openxmlformats-officedocument.drawing+xml" PartName="/xl/drawings/drawing49.xml"/>
  <Override ContentType="application/vnd.openxmlformats-officedocument.drawing+xml" PartName="/xl/drawings/drawing38.xml"/>
  <Override ContentType="application/vnd.openxmlformats-officedocument.drawing+xml" PartName="/xl/drawings/drawing71.xml"/>
  <Override ContentType="application/vnd.openxmlformats-officedocument.drawing+xml" PartName="/xl/drawings/drawing19.xml"/>
  <Override ContentType="application/vnd.openxmlformats-officedocument.drawing+xml" PartName="/xl/drawings/drawing41.xml"/>
  <Override ContentType="application/vnd.openxmlformats-officedocument.drawing+xml" PartName="/xl/drawings/drawing68.xml"/>
  <Override ContentType="application/vnd.openxmlformats-officedocument.drawing+xml" PartName="/xl/drawings/drawing5.xml"/>
  <Override ContentType="application/vnd.openxmlformats-officedocument.drawing+xml" PartName="/xl/drawings/drawing54.xml"/>
  <Override ContentType="application/vnd.openxmlformats-officedocument.drawing+xml" PartName="/xl/drawings/drawing55.xml"/>
  <Override ContentType="application/vnd.openxmlformats-officedocument.drawing+xml" PartName="/xl/drawings/drawing24.xml"/>
  <Override ContentType="application/vnd.openxmlformats-officedocument.drawing+xml" PartName="/xl/drawings/drawing42.xml"/>
  <Override ContentType="application/vnd.openxmlformats-officedocument.drawing+xml" PartName="/xl/drawings/drawing67.xml"/>
  <Override ContentType="application/vnd.openxmlformats-officedocument.drawing+xml" PartName="/xl/drawings/drawing11.xml"/>
  <Override ContentType="application/vnd.openxmlformats-officedocument.drawing+xml" PartName="/xl/drawings/drawing37.xml"/>
  <Override ContentType="application/vnd.openxmlformats-officedocument.drawing+xml" PartName="/xl/drawings/drawing72.xml"/>
  <Override ContentType="application/vnd.openxmlformats-officedocument.drawing+xml" PartName="/xl/drawings/drawing26.xml"/>
  <Override ContentType="application/vnd.openxmlformats-officedocument.drawing+xml" PartName="/xl/drawings/drawing51.xml"/>
  <Override ContentType="application/vnd.openxmlformats-officedocument.drawing+xml" PartName="/xl/drawings/drawing9.xml"/>
  <Override ContentType="application/vnd.openxmlformats-officedocument.drawing+xml" PartName="/xl/drawings/drawing69.xml"/>
  <Override ContentType="application/vnd.openxmlformats-officedocument.drawing+xml" PartName="/xl/drawings/drawing17.xml"/>
  <Override ContentType="application/vnd.openxmlformats-officedocument.drawing+xml" PartName="/xl/drawings/drawing43.xml"/>
  <Override ContentType="application/vnd.openxmlformats-officedocument.drawing+xml" PartName="/xl/drawings/drawing25.xml"/>
  <Override ContentType="application/vnd.openxmlformats-officedocument.drawing+xml" PartName="/xl/drawings/drawing77.xml"/>
  <Override ContentType="application/vnd.openxmlformats-officedocument.drawing+xml" PartName="/xl/drawings/drawing34.xml"/>
  <Override ContentType="application/vnd.openxmlformats-officedocument.drawing+xml" PartName="/xl/drawings/drawing60.xml"/>
  <Override ContentType="application/vnd.openxmlformats-officedocument.drawing+xml" PartName="/xl/drawings/drawing27.xml"/>
  <Override ContentType="application/vnd.openxmlformats-officedocument.drawing+xml" PartName="/xl/drawings/drawing52.xml"/>
  <Override ContentType="application/vnd.openxmlformats-officedocument.drawing+xml" PartName="/xl/drawings/drawing44.xml"/>
  <Override ContentType="application/vnd.openxmlformats-officedocument.drawing+xml" PartName="/xl/drawings/drawing61.xml"/>
  <Override ContentType="application/vnd.openxmlformats-officedocument.drawing+xml" PartName="/xl/drawings/drawing7.xml"/>
  <Override ContentType="application/vnd.openxmlformats-officedocument.drawing+xml" PartName="/xl/drawings/drawing18.xml"/>
  <Override ContentType="application/vnd.openxmlformats-officedocument.drawing+xml" PartName="/xl/drawings/drawing78.xml"/>
  <Override ContentType="application/vnd.openxmlformats-officedocument.drawing+xml" PartName="/xl/drawings/drawing35.xml"/>
  <Override ContentType="application/vnd.openxmlformats-officedocument.drawing+xml" PartName="/xl/drawings/drawing58.xml"/>
  <Override ContentType="application/vnd.openxmlformats-officedocument.drawing+xml" PartName="/xl/drawings/drawing45.xml"/>
  <Override ContentType="application/vnd.openxmlformats-officedocument.drawing+xml" PartName="/xl/drawings/drawing28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32.xml"/>
  <Override ContentType="application/vnd.openxmlformats-officedocument.drawing+xml" PartName="/xl/drawings/drawing62.xml"/>
  <Override ContentType="application/vnd.openxmlformats-officedocument.drawing+xml" PartName="/xl/drawings/drawing75.xml"/>
  <Override ContentType="application/vnd.openxmlformats-officedocument.drawing+xml" PartName="/xl/drawings/drawing33.xml"/>
  <Override ContentType="application/vnd.openxmlformats-officedocument.drawing+xml" PartName="/xl/drawings/drawing76.xml"/>
  <Override ContentType="application/vnd.openxmlformats-officedocument.drawing+xml" PartName="/xl/drawings/drawing46.xml"/>
  <Override ContentType="application/vnd.openxmlformats-officedocument.drawing+xml" PartName="/xl/drawings/drawing6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29.xml"/>
  <Override ContentType="application/vnd.openxmlformats-officedocument.drawing+xml" PartName="/xl/drawings/drawing80.xml"/>
  <Override ContentType="application/vnd.openxmlformats-officedocument.drawing+xml" PartName="/xl/drawings/drawing50.xml"/>
  <Override ContentType="application/vnd.openxmlformats-officedocument.drawing+xml" PartName="/xl/drawings/drawing59.xml"/>
  <Override ContentType="application/vnd.openxmlformats-officedocument.drawing+xml" PartName="/xl/drawings/drawing20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430.xml"/>
  <Override ContentType="application/vnd.openxmlformats-officedocument.drawingml.chart+xml" PartName="/xl/charts/chart244.xml"/>
  <Override ContentType="application/vnd.openxmlformats-officedocument.drawingml.chart+xml" PartName="/xl/charts/chart341.xml"/>
  <Override ContentType="application/vnd.openxmlformats-officedocument.drawingml.chart+xml" PartName="/xl/charts/chart422.xml"/>
  <Override ContentType="application/vnd.openxmlformats-officedocument.drawingml.chart+xml" PartName="/xl/charts/chart333.xml"/>
  <Override ContentType="application/vnd.openxmlformats-officedocument.drawingml.chart+xml" PartName="/xl/charts/chart147.xml"/>
  <Override ContentType="application/vnd.openxmlformats-officedocument.drawingml.chart+xml" PartName="/xl/charts/chart252.xml"/>
  <Override ContentType="application/vnd.openxmlformats-officedocument.drawingml.chart+xml" PartName="/xl/charts/chart317.xml"/>
  <Override ContentType="application/vnd.openxmlformats-officedocument.drawingml.chart+xml" PartName="/xl/charts/chart78.xml"/>
  <Override ContentType="application/vnd.openxmlformats-officedocument.drawingml.chart+xml" PartName="/xl/charts/chart155.xml"/>
  <Override ContentType="application/vnd.openxmlformats-officedocument.drawingml.chart+xml" PartName="/xl/charts/chart406.xml"/>
  <Override ContentType="application/vnd.openxmlformats-officedocument.drawingml.chart+xml" PartName="/xl/charts/chart94.xml"/>
  <Override ContentType="application/vnd.openxmlformats-officedocument.drawingml.chart+xml" PartName="/xl/charts/chart503.xml"/>
  <Override ContentType="application/vnd.openxmlformats-officedocument.drawingml.chart+xml" PartName="/xl/charts/chart228.xml"/>
  <Override ContentType="application/vnd.openxmlformats-officedocument.drawingml.chart+xml" PartName="/xl/charts/chart414.xml"/>
  <Override ContentType="application/vnd.openxmlformats-officedocument.drawingml.chart+xml" PartName="/xl/charts/chart139.xml"/>
  <Override ContentType="application/vnd.openxmlformats-officedocument.drawingml.chart+xml" PartName="/xl/charts/chart86.xml"/>
  <Override ContentType="application/vnd.openxmlformats-officedocument.drawingml.chart+xml" PartName="/xl/charts/chart236.xml"/>
  <Override ContentType="application/vnd.openxmlformats-officedocument.drawingml.chart+xml" PartName="/xl/charts/chart325.xml"/>
  <Override ContentType="application/vnd.openxmlformats-officedocument.drawingml.chart+xml" PartName="/xl/charts/chart511.xml"/>
  <Override ContentType="application/vnd.openxmlformats-officedocument.drawingml.chart+xml" PartName="/xl/charts/chart429.xml"/>
  <Override ContentType="application/vnd.openxmlformats-officedocument.drawingml.chart+xml" PartName="/xl/charts/chart348.xml"/>
  <Override ContentType="application/vnd.openxmlformats-officedocument.drawingml.chart+xml" PartName="/xl/charts/chart493.xml"/>
  <Override ContentType="application/vnd.openxmlformats-officedocument.drawingml.chart+xml" PartName="/xl/charts/chart63.xml"/>
  <Override ContentType="application/vnd.openxmlformats-officedocument.drawingml.chart+xml" PartName="/xl/charts/chart445.xml"/>
  <Override ContentType="application/vnd.openxmlformats-officedocument.drawingml.chart+xml" PartName="/xl/charts/chart310.xml"/>
  <Override ContentType="application/vnd.openxmlformats-officedocument.drawingml.chart+xml" PartName="/xl/charts/chart396.xml"/>
  <Override ContentType="application/vnd.openxmlformats-officedocument.drawingml.chart+xml" PartName="/xl/charts/chart15.xml"/>
  <Override ContentType="application/vnd.openxmlformats-officedocument.drawingml.chart+xml" PartName="/xl/charts/chart477.xml"/>
  <Override ContentType="application/vnd.openxmlformats-officedocument.drawingml.chart+xml" PartName="/xl/charts/chart132.xml"/>
  <Override ContentType="application/vnd.openxmlformats-officedocument.drawingml.chart+xml" PartName="/xl/charts/chart213.xml"/>
  <Override ContentType="application/vnd.openxmlformats-officedocument.drawingml.chart+xml" PartName="/xl/charts/chart260.xml"/>
  <Override ContentType="application/vnd.openxmlformats-officedocument.drawingml.chart+xml" PartName="/xl/charts/chart163.xml"/>
  <Override ContentType="application/vnd.openxmlformats-officedocument.drawingml.chart+xml" PartName="/xl/charts/chart299.xml"/>
  <Override ContentType="application/vnd.openxmlformats-officedocument.drawingml.chart+xml" PartName="/xl/charts/chart291.xml"/>
  <Override ContentType="application/vnd.openxmlformats-officedocument.drawingml.chart+xml" PartName="/xl/charts/chart380.xml"/>
  <Override ContentType="application/vnd.openxmlformats-officedocument.drawingml.chart+xml" PartName="/xl/charts/chart31.xml"/>
  <Override ContentType="application/vnd.openxmlformats-officedocument.drawingml.chart+xml" PartName="/xl/charts/chart116.xml"/>
  <Override ContentType="application/vnd.openxmlformats-officedocument.drawingml.chart+xml" PartName="/xl/charts/chart205.xml"/>
  <Override ContentType="application/vnd.openxmlformats-officedocument.drawingml.chart+xml" PartName="/xl/charts/chart2.xml"/>
  <Override ContentType="application/vnd.openxmlformats-officedocument.drawingml.chart+xml" PartName="/xl/charts/chart178.xml"/>
  <Override ContentType="application/vnd.openxmlformats-officedocument.drawingml.chart+xml" PartName="/xl/charts/chart47.xml"/>
  <Override ContentType="application/vnd.openxmlformats-officedocument.drawingml.chart+xml" PartName="/xl/charts/chart461.xml"/>
  <Override ContentType="application/vnd.openxmlformats-officedocument.drawingml.chart+xml" PartName="/xl/charts/chart186.xml"/>
  <Override ContentType="application/vnd.openxmlformats-officedocument.drawingml.chart+xml" PartName="/xl/charts/chart372.xml"/>
  <Override ContentType="application/vnd.openxmlformats-officedocument.drawingml.chart+xml" PartName="/xl/charts/chart453.xml"/>
  <Override ContentType="application/vnd.openxmlformats-officedocument.drawingml.chart+xml" PartName="/xl/charts/chart55.xml"/>
  <Override ContentType="application/vnd.openxmlformats-officedocument.drawingml.chart+xml" PartName="/xl/charts/chart267.xml"/>
  <Override ContentType="application/vnd.openxmlformats-officedocument.drawingml.chart+xml" PartName="/xl/charts/chart284.xml"/>
  <Override ContentType="application/vnd.openxmlformats-officedocument.drawingml.chart+xml" PartName="/xl/charts/chart195.xml"/>
  <Override ContentType="application/vnd.openxmlformats-officedocument.drawingml.chart+xml" PartName="/xl/charts/chart38.xml"/>
  <Override ContentType="application/vnd.openxmlformats-officedocument.drawingml.chart+xml" PartName="/xl/charts/chart100.xml"/>
  <Override ContentType="application/vnd.openxmlformats-officedocument.drawingml.chart+xml" PartName="/xl/charts/chart470.xml"/>
  <Override ContentType="application/vnd.openxmlformats-officedocument.drawingml.chart+xml" PartName="/xl/charts/chart220.xml"/>
  <Override ContentType="application/vnd.openxmlformats-officedocument.drawingml.chart+xml" PartName="/xl/charts/chart357.xml"/>
  <Override ContentType="application/vnd.openxmlformats-officedocument.drawingml.chart+xml" PartName="/xl/charts/chart387.xml"/>
  <Override ContentType="application/vnd.openxmlformats-officedocument.drawingml.chart+xml" PartName="/xl/charts/chart438.xml"/>
  <Override ContentType="application/vnd.openxmlformats-officedocument.drawingml.chart+xml" PartName="/xl/charts/chart259.xml"/>
  <Override ContentType="application/vnd.openxmlformats-officedocument.drawingml.chart+xml" PartName="/xl/charts/chart276.xml"/>
  <Override ContentType="application/vnd.openxmlformats-officedocument.drawingml.chart+xml" PartName="/xl/charts/chart124.xml"/>
  <Override ContentType="application/vnd.openxmlformats-officedocument.drawingml.chart+xml" PartName="/xl/charts/chart70.xml"/>
  <Override ContentType="application/vnd.openxmlformats-officedocument.drawingml.chart+xml" PartName="/xl/charts/chart171.xml"/>
  <Override ContentType="application/vnd.openxmlformats-officedocument.drawingml.chart+xml" PartName="/xl/charts/chart40.xml"/>
  <Override ContentType="application/vnd.openxmlformats-officedocument.drawingml.chart+xml" PartName="/xl/charts/chart107.xml"/>
  <Override ContentType="application/vnd.openxmlformats-officedocument.drawingml.chart+xml" PartName="/xl/charts/chart9.xml"/>
  <Override ContentType="application/vnd.openxmlformats-officedocument.drawingml.chart+xml" PartName="/xl/charts/chart301.xml"/>
  <Override ContentType="application/vnd.openxmlformats-officedocument.drawingml.chart+xml" PartName="/xl/charts/chart468.xml"/>
  <Override ContentType="application/vnd.openxmlformats-officedocument.drawingml.chart+xml" PartName="/xl/charts/chart23.xml"/>
  <Override ContentType="application/vnd.openxmlformats-officedocument.drawingml.chart+xml" PartName="/xl/charts/chart485.xml"/>
  <Override ContentType="application/vnd.openxmlformats-officedocument.drawingml.chart+xml" PartName="/xl/charts/chart502.xml"/>
  <Override ContentType="application/vnd.openxmlformats-officedocument.drawingml.chart+xml" PartName="/xl/charts/chart413.xml"/>
  <Override ContentType="application/vnd.openxmlformats-officedocument.drawingml.chart+xml" PartName="/xl/charts/chart172.xml"/>
  <Override ContentType="application/vnd.openxmlformats-officedocument.drawingml.chart+xml" PartName="/xl/charts/chart95.xml"/>
  <Override ContentType="application/vnd.openxmlformats-officedocument.drawingml.chart+xml" PartName="/xl/charts/chart227.xml"/>
  <Override ContentType="application/vnd.openxmlformats-officedocument.drawingml.chart+xml" PartName="/xl/charts/chart235.xml"/>
  <Override ContentType="application/vnd.openxmlformats-officedocument.drawingml.chart+xml" PartName="/xl/charts/chart324.xml"/>
  <Override ContentType="application/vnd.openxmlformats-officedocument.drawingml.chart+xml" PartName="/xl/charts/chart138.xml"/>
  <Override ContentType="application/vnd.openxmlformats-officedocument.drawingml.chart+xml" PartName="/xl/charts/chart261.xml"/>
  <Override ContentType="application/vnd.openxmlformats-officedocument.drawingml.chart+xml" PartName="/xl/charts/chart499.xml"/>
  <Override ContentType="application/vnd.openxmlformats-officedocument.drawingml.chart+xml" PartName="/xl/charts/chart510.xml"/>
  <Override ContentType="application/vnd.openxmlformats-officedocument.drawingml.chart+xml" PartName="/xl/charts/chart77.xml"/>
  <Override ContentType="application/vnd.openxmlformats-officedocument.drawingml.chart+xml" PartName="/xl/charts/chart334.xml"/>
  <Override ContentType="application/vnd.openxmlformats-officedocument.drawingml.chart+xml" PartName="/xl/charts/chart423.xml"/>
  <Override ContentType="application/vnd.openxmlformats-officedocument.drawingml.chart+xml" PartName="/xl/charts/chart8.xml"/>
  <Override ContentType="application/vnd.openxmlformats-officedocument.drawingml.chart+xml" PartName="/xl/charts/chart148.xml"/>
  <Override ContentType="application/vnd.openxmlformats-officedocument.drawingml.chart+xml" PartName="/xl/charts/chart156.xml"/>
  <Override ContentType="application/vnd.openxmlformats-officedocument.drawingml.chart+xml" PartName="/xl/charts/chart245.xml"/>
  <Override ContentType="application/vnd.openxmlformats-officedocument.drawingml.chart+xml" PartName="/xl/charts/chart431.xml"/>
  <Override ContentType="application/vnd.openxmlformats-officedocument.drawingml.chart+xml" PartName="/xl/charts/chart298.xml"/>
  <Override ContentType="application/vnd.openxmlformats-officedocument.drawingml.chart+xml" PartName="/xl/charts/chart46.xml"/>
  <Override ContentType="application/vnd.openxmlformats-officedocument.drawingml.chart+xml" PartName="/xl/charts/chart395.xml"/>
  <Override ContentType="application/vnd.openxmlformats-officedocument.drawingml.chart+xml" PartName="/xl/charts/chart212.xml"/>
  <Override ContentType="application/vnd.openxmlformats-officedocument.drawingml.chart+xml" PartName="/xl/charts/chart462.xml"/>
  <Override ContentType="application/vnd.openxmlformats-officedocument.drawingml.chart+xml" PartName="/xl/charts/chart187.xml"/>
  <Override ContentType="application/vnd.openxmlformats-officedocument.drawingml.chart+xml" PartName="/xl/charts/chart101.xml"/>
  <Override ContentType="application/vnd.openxmlformats-officedocument.drawingml.chart+xml" PartName="/xl/charts/chart340.xml"/>
  <Override ContentType="application/vnd.openxmlformats-officedocument.drawingml.chart+xml" PartName="/xl/charts/chart162.xml"/>
  <Override ContentType="application/vnd.openxmlformats-officedocument.drawingml.chart+xml" PartName="/xl/charts/chart428.xml"/>
  <Override ContentType="application/vnd.openxmlformats-officedocument.drawingml.chart+xml" PartName="/xl/charts/chart80.xml"/>
  <Override ContentType="application/vnd.openxmlformats-officedocument.drawingml.chart+xml" PartName="/xl/charts/chart133.xml"/>
  <Override ContentType="application/vnd.openxmlformats-officedocument.drawingml.chart+xml" PartName="/xl/charts/chart62.xml"/>
  <Override ContentType="application/vnd.openxmlformats-officedocument.drawingml.chart+xml" PartName="/xl/charts/chart318.xml"/>
  <Override ContentType="application/vnd.openxmlformats-officedocument.drawingml.chart+xml" PartName="/xl/charts/chart349.xml"/>
  <Override ContentType="application/vnd.openxmlformats-officedocument.drawingml.chart+xml" PartName="/xl/charts/chart494.xml"/>
  <Override ContentType="application/vnd.openxmlformats-officedocument.drawingml.chart+xml" PartName="/xl/charts/chart446.xml"/>
  <Override ContentType="application/vnd.openxmlformats-officedocument.drawingml.chart+xml" PartName="/xl/charts/chart230.xml"/>
  <Override ContentType="application/vnd.openxmlformats-officedocument.drawingml.chart+xml" PartName="/xl/charts/chart117.xml"/>
  <Override ContentType="application/vnd.openxmlformats-officedocument.drawingml.chart+xml" PartName="/xl/charts/chart478.xml"/>
  <Override ContentType="application/vnd.openxmlformats-officedocument.drawingml.chart+xml" PartName="/xl/charts/chart177.xml"/>
  <Override ContentType="application/vnd.openxmlformats-officedocument.drawingml.chart+xml" PartName="/xl/charts/chart30.xml"/>
  <Override ContentType="application/vnd.openxmlformats-officedocument.drawingml.chart+xml" PartName="/xl/charts/chart452.xml"/>
  <Override ContentType="application/vnd.openxmlformats-officedocument.drawingml.chart+xml" PartName="/xl/charts/chart266.xml"/>
  <Override ContentType="application/vnd.openxmlformats-officedocument.drawingml.chart+xml" PartName="/xl/charts/chart194.xml"/>
  <Override ContentType="application/vnd.openxmlformats-officedocument.drawingml.chart+xml" PartName="/xl/charts/chart283.xml"/>
  <Override ContentType="application/vnd.openxmlformats-officedocument.drawingml.chart+xml" PartName="/xl/charts/chart39.xml"/>
  <Override ContentType="application/vnd.openxmlformats-officedocument.drawingml.chart+xml" PartName="/xl/charts/chart56.xml"/>
  <Override ContentType="application/vnd.openxmlformats-officedocument.drawingml.chart+xml" PartName="/xl/charts/chart373.xml"/>
  <Override ContentType="application/vnd.openxmlformats-officedocument.drawingml.chart+xml" PartName="/xl/charts/chart3.xml"/>
  <Override ContentType="application/vnd.openxmlformats-officedocument.drawingml.chart+xml" PartName="/xl/charts/chart206.xml"/>
  <Override ContentType="application/vnd.openxmlformats-officedocument.drawingml.chart+xml" PartName="/xl/charts/chart390.xml"/>
  <Override ContentType="application/vnd.openxmlformats-officedocument.drawingml.chart+xml" PartName="/xl/charts/chart41.xml"/>
  <Override ContentType="application/vnd.openxmlformats-officedocument.drawingml.chart+xml" PartName="/xl/charts/chart123.xml"/>
  <Override ContentType="application/vnd.openxmlformats-officedocument.drawingml.chart+xml" PartName="/xl/charts/chart106.xml"/>
  <Override ContentType="application/vnd.openxmlformats-officedocument.drawingml.chart+xml" PartName="/xl/charts/chart467.xml"/>
  <Override ContentType="application/vnd.openxmlformats-officedocument.drawingml.chart+xml" PartName="/xl/charts/chart356.xml"/>
  <Override ContentType="application/vnd.openxmlformats-officedocument.drawingml.chart+xml" PartName="/xl/charts/chart24.xml"/>
  <Override ContentType="application/vnd.openxmlformats-officedocument.drawingml.chart+xml" PartName="/xl/charts/chart140.xml"/>
  <Override ContentType="application/vnd.openxmlformats-officedocument.drawingml.chart+xml" PartName="/xl/charts/chart484.xml"/>
  <Override ContentType="application/vnd.openxmlformats-officedocument.drawingml.chart+xml" PartName="/xl/charts/chart339.xml"/>
  <Override ContentType="application/vnd.openxmlformats-officedocument.drawingml.chart+xml" PartName="/xl/charts/chart388.xml"/>
  <Override ContentType="application/vnd.openxmlformats-officedocument.drawingml.chart+xml" PartName="/xl/charts/chart302.xml"/>
  <Override ContentType="application/vnd.openxmlformats-officedocument.drawingml.chart+xml" PartName="/xl/charts/chart251.xml"/>
  <Override ContentType="application/vnd.openxmlformats-officedocument.drawingml.chart+xml" PartName="/xl/charts/chart277.xml"/>
  <Override ContentType="application/vnd.openxmlformats-officedocument.drawingml.chart+xml" PartName="/xl/charts/chart407.xml"/>
  <Override ContentType="application/vnd.openxmlformats-officedocument.drawingml.chart+xml" PartName="/xl/charts/chart270.xml"/>
  <Override ContentType="application/vnd.openxmlformats-officedocument.drawingml.chart+xml" PartName="/xl/charts/chart491.xml"/>
  <Override ContentType="application/vnd.openxmlformats-officedocument.drawingml.chart+xml" PartName="/xl/charts/chart394.xml"/>
  <Override ContentType="application/vnd.openxmlformats-officedocument.drawingml.chart+xml" PartName="/xl/charts/chart262.xml"/>
  <Override ContentType="application/vnd.openxmlformats-officedocument.drawingml.chart+xml" PartName="/xl/charts/chart122.xml"/>
  <Override ContentType="application/vnd.openxmlformats-officedocument.drawingml.chart+xml" PartName="/xl/charts/chart386.xml"/>
  <Override ContentType="application/vnd.openxmlformats-officedocument.drawingml.chart+xml" PartName="/xl/charts/chart439.xml"/>
  <Override ContentType="application/vnd.openxmlformats-officedocument.drawingml.chart+xml" PartName="/xl/charts/chart17.xml"/>
  <Override ContentType="application/vnd.openxmlformats-officedocument.drawingml.chart+xml" PartName="/xl/charts/chart307.xml"/>
  <Override ContentType="application/vnd.openxmlformats-officedocument.drawingml.chart+xml" PartName="/xl/charts/chart165.xml"/>
  <Override ContentType="application/vnd.openxmlformats-officedocument.drawingml.chart+xml" PartName="/xl/charts/chart351.xml"/>
  <Override ContentType="application/vnd.openxmlformats-officedocument.drawingml.chart+xml" PartName="/xl/charts/chart238.xml"/>
  <Override ContentType="application/vnd.openxmlformats-officedocument.drawingml.chart+xml" PartName="/xl/charts/chart416.xml"/>
  <Override ContentType="application/vnd.openxmlformats-officedocument.drawingml.chart+xml" PartName="/xl/charts/chart335.xml"/>
  <Override ContentType="application/vnd.openxmlformats-officedocument.drawingml.chart+xml" PartName="/xl/charts/chart29.xml"/>
  <Override ContentType="application/vnd.openxmlformats-officedocument.drawingml.chart+xml" PartName="/xl/charts/chart157.xml"/>
  <Override ContentType="application/vnd.openxmlformats-officedocument.drawingml.chart+xml" PartName="/xl/charts/chart242.xml"/>
  <Override ContentType="application/vnd.openxmlformats-officedocument.drawingml.chart+xml" PartName="/xl/charts/chart285.xml"/>
  <Override ContentType="application/vnd.openxmlformats-officedocument.drawingml.chart+xml" PartName="/xl/charts/chart378.xml"/>
  <Override ContentType="application/vnd.openxmlformats-officedocument.drawingml.chart+xml" PartName="/xl/charts/chart114.xml"/>
  <Override ContentType="application/vnd.openxmlformats-officedocument.drawingml.chart+xml" PartName="/xl/charts/chart129.xml"/>
  <Override ContentType="application/vnd.openxmlformats-officedocument.drawingml.chart+xml" PartName="/xl/charts/chart501.xml"/>
  <Override ContentType="application/vnd.openxmlformats-officedocument.drawingml.chart+xml" PartName="/xl/charts/chart45.xml"/>
  <Override ContentType="application/vnd.openxmlformats-officedocument.drawingml.chart+xml" PartName="/xl/charts/chart508.xml"/>
  <Override ContentType="application/vnd.openxmlformats-officedocument.drawingml.chart+xml" PartName="/xl/charts/chart290.xml"/>
  <Override ContentType="application/vnd.openxmlformats-officedocument.drawingml.chart+xml" PartName="/xl/charts/chart463.xml"/>
  <Override ContentType="application/vnd.openxmlformats-officedocument.drawingml.chart+xml" PartName="/xl/charts/chart92.xml"/>
  <Override ContentType="application/vnd.openxmlformats-officedocument.drawingml.chart+xml" PartName="/xl/charts/chart420.xml"/>
  <Override ContentType="application/vnd.openxmlformats-officedocument.drawingml.chart+xml" PartName="/xl/charts/chart150.xml"/>
  <Override ContentType="application/vnd.openxmlformats-officedocument.drawingml.chart+xml" PartName="/xl/charts/chart323.xml"/>
  <Override ContentType="application/vnd.openxmlformats-officedocument.drawingml.chart+xml" PartName="/xl/charts/chart88.xml"/>
  <Override ContentType="application/vnd.openxmlformats-officedocument.drawingml.chart+xml" PartName="/xl/charts/chart193.xml"/>
  <Override ContentType="application/vnd.openxmlformats-officedocument.drawingml.chart+xml" PartName="/xl/charts/chart366.xml"/>
  <Override ContentType="application/vnd.openxmlformats-officedocument.drawingml.chart+xml" PartName="/xl/charts/chart459.xml"/>
  <Override ContentType="application/vnd.openxmlformats-officedocument.drawingml.chart+xml" PartName="/xl/charts/chart257.xml"/>
  <Override ContentType="application/vnd.openxmlformats-officedocument.drawingml.chart+xml" PartName="/xl/charts/chart57.xml"/>
  <Override ContentType="application/vnd.openxmlformats-officedocument.drawingml.chart+xml" PartName="/xl/charts/chart109.xml"/>
  <Override ContentType="application/vnd.openxmlformats-officedocument.drawingml.chart+xml" PartName="/xl/charts/chart14.xml"/>
  <Override ContentType="application/vnd.openxmlformats-officedocument.drawingml.chart+xml" PartName="/xl/charts/chart320.xml"/>
  <Override ContentType="application/vnd.openxmlformats-officedocument.drawingml.chart+xml" PartName="/xl/charts/chart214.xml"/>
  <Override ContentType="application/vnd.openxmlformats-officedocument.drawingml.chart+xml" PartName="/xl/charts/chart265.xml"/>
  <Override ContentType="application/vnd.openxmlformats-officedocument.drawingml.chart+xml" PartName="/xl/charts/chart222.xml"/>
  <Override ContentType="application/vnd.openxmlformats-officedocument.drawingml.chart+xml" PartName="/xl/charts/chart363.xml"/>
  <Override ContentType="application/vnd.openxmlformats-officedocument.drawingml.chart+xml" PartName="/xl/charts/chart207.xml"/>
  <Override ContentType="application/vnd.openxmlformats-officedocument.drawingml.chart+xml" PartName="/xl/charts/chart72.xml"/>
  <Override ContentType="application/vnd.openxmlformats-officedocument.drawingml.chart+xml" PartName="/xl/charts/chart436.xml"/>
  <Override ContentType="application/vnd.openxmlformats-officedocument.drawingml.chart+xml" PartName="/xl/charts/chart479.xml"/>
  <Override ContentType="application/vnd.openxmlformats-officedocument.drawingml.chart+xml" PartName="/xl/charts/chart487.xml"/>
  <Override ContentType="application/vnd.openxmlformats-officedocument.drawingml.chart+xml" PartName="/xl/charts/chart401.xml"/>
  <Override ContentType="application/vnd.openxmlformats-officedocument.drawingml.chart+xml" PartName="/xl/charts/chart21.xml"/>
  <Override ContentType="application/vnd.openxmlformats-officedocument.drawingml.chart+xml" PartName="/xl/charts/chart64.xml"/>
  <Override ContentType="application/vnd.openxmlformats-officedocument.drawingml.chart+xml" PartName="/xl/charts/chart338.xml"/>
  <Override ContentType="application/vnd.openxmlformats-officedocument.drawingml.chart+xml" PartName="/xl/charts/chart444.xml"/>
  <Override ContentType="application/vnd.openxmlformats-officedocument.drawingml.chart+xml" PartName="/xl/charts/chart293.xml"/>
  <Override ContentType="application/vnd.openxmlformats-officedocument.drawingml.chart+xml" PartName="/xl/charts/chart250.xml"/>
  <Override ContentType="application/vnd.openxmlformats-officedocument.drawingml.chart+xml" PartName="/xl/charts/chart408.xml"/>
  <Override ContentType="application/vnd.openxmlformats-officedocument.drawingml.chart+xml" PartName="/xl/charts/chart85.xml"/>
  <Override ContentType="application/vnd.openxmlformats-officedocument.drawingml.chart+xml" PartName="/xl/charts/chart391.xml"/>
  <Override ContentType="application/vnd.openxmlformats-officedocument.drawingml.chart+xml" PartName="/xl/charts/chart472.xml"/>
  <Override ContentType="application/vnd.openxmlformats-officedocument.drawingml.chart+xml" PartName="/xl/charts/chart184.xml"/>
  <Override ContentType="application/vnd.openxmlformats-officedocument.drawingml.chart+xml" PartName="/xl/charts/chart137.xml"/>
  <Override ContentType="application/vnd.openxmlformats-officedocument.drawingml.chart+xml" PartName="/xl/charts/chart229.xml"/>
  <Override ContentType="application/vnd.openxmlformats-officedocument.drawingml.chart+xml" PartName="/xl/charts/chart278.xml"/>
  <Override ContentType="application/vnd.openxmlformats-officedocument.drawingml.chart+xml" PartName="/xl/charts/chart79.xml"/>
  <Override ContentType="application/vnd.openxmlformats-officedocument.drawingml.chart+xml" PartName="/xl/charts/chart141.xml"/>
  <Override ContentType="application/vnd.openxmlformats-officedocument.drawingml.chart+xml" PartName="/xl/charts/chart36.xml"/>
  <Override ContentType="application/vnd.openxmlformats-officedocument.drawingml.chart+xml" PartName="/xl/charts/chart316.xml"/>
  <Override ContentType="application/vnd.openxmlformats-officedocument.drawingml.chart+xml" PartName="/xl/charts/chart359.xml"/>
  <Override ContentType="application/vnd.openxmlformats-officedocument.drawingml.chart+xml" PartName="/xl/charts/chart308.xml"/>
  <Override ContentType="application/vnd.openxmlformats-officedocument.drawingml.chart+xml" PartName="/xl/charts/chart44.xml"/>
  <Override ContentType="application/vnd.openxmlformats-officedocument.drawingml.chart+xml" PartName="/xl/charts/chart121.xml"/>
  <Override ContentType="application/vnd.openxmlformats-officedocument.drawingml.chart+xml" PartName="/xl/charts/chart87.xml"/>
  <Override ContentType="application/vnd.openxmlformats-officedocument.drawingml.chart+xml" PartName="/xl/charts/chart164.xml"/>
  <Override ContentType="application/vnd.openxmlformats-officedocument.drawingml.chart+xml" PartName="/xl/charts/chart421.xml"/>
  <Override ContentType="application/vnd.openxmlformats-officedocument.drawingml.chart+xml" PartName="/xl/charts/chart393.xml"/>
  <Override ContentType="application/vnd.openxmlformats-officedocument.drawingml.chart+xml" PartName="/xl/charts/chart350.xml"/>
  <Override ContentType="application/vnd.openxmlformats-officedocument.drawingml.chart+xml" PartName="/xl/charts/chart237.xml"/>
  <Override ContentType="application/vnd.openxmlformats-officedocument.drawingml.chart+xml" PartName="/xl/charts/chart385.xml"/>
  <Override ContentType="application/vnd.openxmlformats-officedocument.drawingml.chart+xml" PartName="/xl/charts/chart342.xml"/>
  <Override ContentType="application/vnd.openxmlformats-officedocument.drawingml.chart+xml" PartName="/xl/charts/chart271.xml"/>
  <Override ContentType="application/vnd.openxmlformats-officedocument.drawingml.chart+xml" PartName="/xl/charts/chart16.xml"/>
  <Override ContentType="application/vnd.openxmlformats-officedocument.drawingml.chart+xml" PartName="/xl/charts/chart59.xml"/>
  <Override ContentType="application/vnd.openxmlformats-officedocument.drawingml.chart+xml" PartName="/xl/charts/chart322.xml"/>
  <Override ContentType="application/vnd.openxmlformats-officedocument.drawingml.chart+xml" PartName="/xl/charts/chart500.xml"/>
  <Override ContentType="application/vnd.openxmlformats-officedocument.drawingml.chart+xml" PartName="/xl/charts/chart158.xml"/>
  <Override ContentType="application/vnd.openxmlformats-officedocument.drawingml.chart+xml" PartName="/xl/charts/chart492.xml"/>
  <Override ContentType="application/vnd.openxmlformats-officedocument.drawingml.chart+xml" PartName="/xl/charts/chart50.xml"/>
  <Override ContentType="application/vnd.openxmlformats-officedocument.drawingml.chart+xml" PartName="/xl/charts/chart93.xml"/>
  <Override ContentType="application/vnd.openxmlformats-officedocument.drawingml.chart+xml" PartName="/xl/charts/chart415.xml"/>
  <Override ContentType="application/vnd.openxmlformats-officedocument.drawingml.chart+xml" PartName="/xl/charts/chart458.xml"/>
  <Override ContentType="application/vnd.openxmlformats-officedocument.drawingml.chart+xml" PartName="/xl/charts/chart209.xml"/>
  <Override ContentType="application/vnd.openxmlformats-officedocument.drawingml.chart+xml" PartName="/xl/charts/chart192.xml"/>
  <Override ContentType="application/vnd.openxmlformats-officedocument.drawingml.chart+xml" PartName="/xl/charts/chart365.xml"/>
  <Override ContentType="application/vnd.openxmlformats-officedocument.drawingml.chart+xml" PartName="/xl/charts/chart243.xml"/>
  <Override ContentType="application/vnd.openxmlformats-officedocument.drawingml.chart+xml" PartName="/xl/charts/chart200.xml"/>
  <Override ContentType="application/vnd.openxmlformats-officedocument.drawingml.chart+xml" PartName="/xl/charts/chart370.xml"/>
  <Override ContentType="application/vnd.openxmlformats-officedocument.drawingml.chart+xml" PartName="/xl/charts/chart464.xml"/>
  <Override ContentType="application/vnd.openxmlformats-officedocument.drawingml.chart+xml" PartName="/xl/charts/chart379.xml"/>
  <Override ContentType="application/vnd.openxmlformats-officedocument.drawingml.chart+xml" PartName="/xl/charts/chart336.xml"/>
  <Override ContentType="application/vnd.openxmlformats-officedocument.drawingml.chart+xml" PartName="/xl/charts/chart509.xml"/>
  <Override ContentType="application/vnd.openxmlformats-officedocument.drawingml.chart+xml" PartName="/xl/charts/chart115.xml"/>
  <Override ContentType="application/vnd.openxmlformats-officedocument.drawingml.chart+xml" PartName="/xl/charts/chart286.xml"/>
  <Override ContentType="application/vnd.openxmlformats-officedocument.drawingml.chart+xml" PartName="/xl/charts/chart65.xml"/>
  <Override ContentType="application/vnd.openxmlformats-officedocument.drawingml.chart+xml" PartName="/xl/charts/chart142.xml"/>
  <Override ContentType="application/vnd.openxmlformats-officedocument.drawingml.chart+xml" PartName="/xl/charts/chart185.xml"/>
  <Override ContentType="application/vnd.openxmlformats-officedocument.drawingml.chart+xml" PartName="/xl/charts/chart400.xml"/>
  <Override ContentType="application/vnd.openxmlformats-officedocument.drawingml.chart+xml" PartName="/xl/charts/chart371.xml"/>
  <Override ContentType="application/vnd.openxmlformats-officedocument.drawingml.chart+xml" PartName="/xl/charts/chart337.xml"/>
  <Override ContentType="application/vnd.openxmlformats-officedocument.drawingml.chart+xml" PartName="/xl/charts/chart443.xml"/>
  <Override ContentType="application/vnd.openxmlformats-officedocument.drawingml.chart+xml" PartName="/xl/charts/chart486.xml"/>
  <Override ContentType="application/vnd.openxmlformats-officedocument.drawingml.chart+xml" PartName="/xl/charts/chart22.xml"/>
  <Override ContentType="application/vnd.openxmlformats-officedocument.drawingml.chart+xml" PartName="/xl/charts/chart364.xml"/>
  <Override ContentType="application/vnd.openxmlformats-officedocument.drawingml.chart+xml" PartName="/xl/charts/chart321.xml"/>
  <Override ContentType="application/vnd.openxmlformats-officedocument.drawingml.chart+xml" PartName="/xl/charts/chart215.xml"/>
  <Override ContentType="application/vnd.openxmlformats-officedocument.drawingml.chart+xml" PartName="/xl/charts/chart292.xml"/>
  <Override ContentType="application/vnd.openxmlformats-officedocument.drawingml.chart+xml" PartName="/xl/charts/chart108.xml"/>
  <Override ContentType="application/vnd.openxmlformats-officedocument.drawingml.chart+xml" PartName="/xl/charts/chart258.xml"/>
  <Override ContentType="application/vnd.openxmlformats-officedocument.drawingml.chart+xml" PartName="/xl/charts/chart409.xml"/>
  <Override ContentType="application/vnd.openxmlformats-officedocument.drawingml.chart+xml" PartName="/xl/charts/chart136.xml"/>
  <Override ContentType="application/vnd.openxmlformats-officedocument.drawingml.chart+xml" PartName="/xl/charts/chart71.xml"/>
  <Override ContentType="application/vnd.openxmlformats-officedocument.drawingml.chart+xml" PartName="/xl/charts/chart437.xml"/>
  <Override ContentType="application/vnd.openxmlformats-officedocument.drawingml.chart+xml" PartName="/xl/charts/chart37.xml"/>
  <Override ContentType="application/vnd.openxmlformats-officedocument.drawingml.chart+xml" PartName="/xl/charts/chart343.xml"/>
  <Override ContentType="application/vnd.openxmlformats-officedocument.drawingml.chart+xml" PartName="/xl/charts/chart170.xml"/>
  <Override ContentType="application/vnd.openxmlformats-officedocument.drawingml.chart+xml" PartName="/xl/charts/chart300.xml"/>
  <Override ContentType="application/vnd.openxmlformats-officedocument.drawingml.chart+xml" PartName="/xl/charts/chart471.xml"/>
  <Override ContentType="application/vnd.openxmlformats-officedocument.drawingml.chart+xml" PartName="/xl/charts/chart179.xml"/>
  <Override ContentType="application/vnd.openxmlformats-officedocument.drawingml.chart+xml" PartName="/xl/charts/chart1.xml"/>
  <Override ContentType="application/vnd.openxmlformats-officedocument.drawingml.chart+xml" PartName="/xl/charts/chart315.xml"/>
  <Override ContentType="application/vnd.openxmlformats-officedocument.drawingml.chart+xml" PartName="/xl/charts/chart309.xml"/>
  <Override ContentType="application/vnd.openxmlformats-officedocument.drawingml.chart+xml" PartName="/xl/charts/chart358.xml"/>
  <Override ContentType="application/vnd.openxmlformats-officedocument.drawingml.chart+xml" PartName="/xl/charts/chart264.xml"/>
  <Override ContentType="application/vnd.openxmlformats-officedocument.drawingml.chart+xml" PartName="/xl/charts/chart392.xml"/>
  <Override ContentType="application/vnd.openxmlformats-officedocument.drawingml.chart+xml" PartName="/xl/charts/chart221.xml"/>
  <Override ContentType="application/vnd.openxmlformats-officedocument.drawingml.chart+xml" PartName="/xl/charts/chart376.xml"/>
  <Override ContentType="application/vnd.openxmlformats-officedocument.drawingml.chart+xml" PartName="/xl/charts/chart201.xml"/>
  <Override ContentType="application/vnd.openxmlformats-officedocument.drawingml.chart+xml" PartName="/xl/charts/chart473.xml"/>
  <Override ContentType="application/vnd.openxmlformats-officedocument.drawingml.chart+xml" PartName="/xl/charts/chart27.xml"/>
  <Override ContentType="application/vnd.openxmlformats-officedocument.drawingml.chart+xml" PartName="/xl/charts/chart104.xml"/>
  <Override ContentType="application/vnd.openxmlformats-officedocument.drawingml.chart+xml" PartName="/xl/charts/chart198.xml"/>
  <Override ContentType="application/vnd.openxmlformats-officedocument.drawingml.chart+xml" PartName="/xl/charts/chart384.xml"/>
  <Override ContentType="application/vnd.openxmlformats-officedocument.drawingml.chart+xml" PartName="/xl/charts/chart43.xml"/>
  <Override ContentType="application/vnd.openxmlformats-officedocument.drawingml.chart+xml" PartName="/xl/charts/chart120.xml"/>
  <Override ContentType="application/vnd.openxmlformats-officedocument.drawingml.chart+xml" PartName="/xl/charts/chart279.xml"/>
  <Override ContentType="application/vnd.openxmlformats-officedocument.drawingml.chart+xml" PartName="/xl/charts/chart465.xml"/>
  <Override ContentType="application/vnd.openxmlformats-officedocument.drawingml.chart+xml" PartName="/xl/charts/chart449.xml"/>
  <Override ContentType="application/vnd.openxmlformats-officedocument.drawingml.chart+xml" PartName="/xl/charts/chart35.xml"/>
  <Override ContentType="application/vnd.openxmlformats-officedocument.drawingml.chart+xml" PartName="/xl/charts/chart112.xml"/>
  <Override ContentType="application/vnd.openxmlformats-officedocument.drawingml.chart+xml" PartName="/xl/charts/chart287.xml"/>
  <Override ContentType="application/vnd.openxmlformats-officedocument.drawingml.chart+xml" PartName="/xl/charts/chart457.xml"/>
  <Override ContentType="application/vnd.openxmlformats-officedocument.drawingml.chart+xml" PartName="/xl/charts/chart51.xml"/>
  <Override ContentType="application/vnd.openxmlformats-officedocument.drawingml.chart+xml" PartName="/xl/charts/chart368.xml"/>
  <Override ContentType="application/vnd.openxmlformats-officedocument.drawingml.chart+xml" PartName="/xl/charts/chart191.xml"/>
  <Override ContentType="application/vnd.openxmlformats-officedocument.drawingml.chart+xml" PartName="/xl/charts/chart305.xml"/>
  <Override ContentType="application/vnd.openxmlformats-officedocument.drawingml.chart+xml" PartName="/xl/charts/chart402.xml"/>
  <Override ContentType="application/vnd.openxmlformats-officedocument.drawingml.chart+xml" PartName="/xl/charts/chart20.xml"/>
  <Override ContentType="application/vnd.openxmlformats-officedocument.drawingml.chart+xml" PartName="/xl/charts/chart175.xml"/>
  <Override ContentType="application/vnd.openxmlformats-officedocument.drawingml.chart+xml" PartName="/xl/charts/chart488.xml"/>
  <Override ContentType="application/vnd.openxmlformats-officedocument.drawingml.chart+xml" PartName="/xl/charts/chart127.xml"/>
  <Override ContentType="application/vnd.openxmlformats-officedocument.drawingml.chart+xml" PartName="/xl/charts/chart272.xml"/>
  <Override ContentType="application/vnd.openxmlformats-officedocument.drawingml.chart+xml" PartName="/xl/charts/chart58.xml"/>
  <Override ContentType="application/vnd.openxmlformats-officedocument.drawingml.chart+xml" PartName="/xl/charts/chart159.xml"/>
  <Override ContentType="application/vnd.openxmlformats-officedocument.drawingml.chart+xml" PartName="/xl/charts/chart256.xml"/>
  <Override ContentType="application/vnd.openxmlformats-officedocument.drawingml.chart+xml" PartName="/xl/charts/chart450.xml"/>
  <Override ContentType="application/vnd.openxmlformats-officedocument.drawingml.chart+xml" PartName="/xl/charts/chart481.xml"/>
  <Override ContentType="application/vnd.openxmlformats-officedocument.drawingml.chart+xml" PartName="/xl/charts/chart5.xml"/>
  <Override ContentType="application/vnd.openxmlformats-officedocument.drawingml.chart+xml" PartName="/xl/charts/chart208.xml"/>
  <Override ContentType="application/vnd.openxmlformats-officedocument.drawingml.chart+xml" PartName="/xl/charts/chart353.xml"/>
  <Override ContentType="application/vnd.openxmlformats-officedocument.drawingml.chart+xml" PartName="/xl/charts/chart74.xml"/>
  <Override ContentType="application/vnd.openxmlformats-officedocument.drawingml.chart+xml" PartName="/xl/charts/chart248.xml"/>
  <Override ContentType="application/vnd.openxmlformats-officedocument.drawingml.chart+xml" PartName="/xl/charts/chart434.xml"/>
  <Override ContentType="application/vnd.openxmlformats-officedocument.drawingml.chart+xml" PartName="/xl/charts/chart417.xml"/>
  <Override ContentType="application/vnd.openxmlformats-officedocument.drawingml.chart+xml" PartName="/xl/charts/chart135.xml"/>
  <Override ContentType="application/vnd.openxmlformats-officedocument.drawingml.chart+xml" PartName="/xl/charts/chart496.xml"/>
  <Override ContentType="application/vnd.openxmlformats-officedocument.drawingml.chart+xml" PartName="/xl/charts/chart91.xml"/>
  <Override ContentType="application/vnd.openxmlformats-officedocument.drawingml.chart+xml" PartName="/xl/charts/chart143.xml"/>
  <Override ContentType="application/vnd.openxmlformats-officedocument.drawingml.chart+xml" PartName="/xl/charts/chart224.xml"/>
  <Override ContentType="application/vnd.openxmlformats-officedocument.drawingml.chart+xml" PartName="/xl/charts/chart410.xml"/>
  <Override ContentType="application/vnd.openxmlformats-officedocument.drawingml.chart+xml" PartName="/xl/charts/chart160.xml"/>
  <Override ContentType="application/vnd.openxmlformats-officedocument.drawingml.chart+xml" PartName="/xl/charts/chart506.xml"/>
  <Override ContentType="application/vnd.openxmlformats-officedocument.drawingml.chart+xml" PartName="/xl/charts/chart241.xml"/>
  <Override ContentType="application/vnd.openxmlformats-officedocument.drawingml.chart+xml" PartName="/xl/charts/chart329.xml"/>
  <Override ContentType="application/vnd.openxmlformats-officedocument.drawingml.chart+xml" PartName="/xl/charts/chart12.xml"/>
  <Override ContentType="application/vnd.openxmlformats-officedocument.drawingml.chart+xml" PartName="/xl/charts/chart152.xml"/>
  <Override ContentType="application/vnd.openxmlformats-officedocument.drawingml.chart+xml" PartName="/xl/charts/chart263.xml"/>
  <Override ContentType="application/vnd.openxmlformats-officedocument.drawingml.chart+xml" PartName="/xl/charts/chart280.xml"/>
  <Override ContentType="application/vnd.openxmlformats-officedocument.drawingml.chart+xml" PartName="/xl/charts/chart344.xml"/>
  <Override ContentType="application/vnd.openxmlformats-officedocument.drawingml.chart+xml" PartName="/xl/charts/chart216.xml"/>
  <Override ContentType="application/vnd.openxmlformats-officedocument.drawingml.chart+xml" PartName="/xl/charts/chart98.xml"/>
  <Override ContentType="application/vnd.openxmlformats-officedocument.drawingml.chart+xml" PartName="/xl/charts/chart361.xml"/>
  <Override ContentType="application/vnd.openxmlformats-officedocument.drawingml.chart+xml" PartName="/xl/charts/chart233.xml"/>
  <Override ContentType="application/vnd.openxmlformats-officedocument.drawingml.chart+xml" PartName="/xl/charts/chart190.xml"/>
  <Override ContentType="application/vnd.openxmlformats-officedocument.drawingml.chart+xml" PartName="/xl/charts/chart442.xml"/>
  <Override ContentType="application/vnd.openxmlformats-officedocument.drawingml.chart+xml" PartName="/xl/charts/chart83.xml"/>
  <Override ContentType="application/vnd.openxmlformats-officedocument.drawingml.chart+xml" PartName="/xl/charts/chart66.xml"/>
  <Override ContentType="application/vnd.openxmlformats-officedocument.drawingml.chart+xml" PartName="/xl/charts/chart425.xml"/>
  <Override ContentType="application/vnd.openxmlformats-officedocument.drawingml.chart+xml" PartName="/xl/charts/chart19.xml"/>
  <Override ContentType="application/vnd.openxmlformats-officedocument.drawingml.chart+xml" PartName="/xl/charts/chart295.xml"/>
  <Override ContentType="application/vnd.openxmlformats-officedocument.drawingml.chart+xml" PartName="/xl/charts/chart314.xml"/>
  <Override ContentType="application/vnd.openxmlformats-officedocument.drawingml.chart+xml" PartName="/xl/charts/chart167.xml"/>
  <Override ContentType="application/vnd.openxmlformats-officedocument.drawingml.chart+xml" PartName="/xl/charts/chart52.xml"/>
  <Override ContentType="application/vnd.openxmlformats-officedocument.drawingml.chart+xml" PartName="/xl/charts/chart18.xml"/>
  <Override ContentType="application/vnd.openxmlformats-officedocument.drawingml.chart+xml" PartName="/xl/charts/chart490.xml"/>
  <Override ContentType="application/vnd.openxmlformats-officedocument.drawingml.chart+xml" PartName="/xl/charts/chart367.xml"/>
  <Override ContentType="application/vnd.openxmlformats-officedocument.drawingml.chart+xml" PartName="/xl/charts/chart456.xml"/>
  <Override ContentType="application/vnd.openxmlformats-officedocument.drawingml.chart+xml" PartName="/xl/charts/chart105.xml"/>
  <Override ContentType="application/vnd.openxmlformats-officedocument.drawingml.chart+xml" PartName="/xl/charts/chart466.xml"/>
  <Override ContentType="application/vnd.openxmlformats-officedocument.drawingml.chart+xml" PartName="/xl/charts/chart34.xml"/>
  <Override ContentType="application/vnd.openxmlformats-officedocument.drawingml.chart+xml" PartName="/xl/charts/chart202.xml"/>
  <Override ContentType="application/vnd.openxmlformats-officedocument.drawingml.chart+xml" PartName="/xl/charts/chart42.xml"/>
  <Override ContentType="application/vnd.openxmlformats-officedocument.drawingml.chart+xml" PartName="/xl/charts/chart199.xml"/>
  <Override ContentType="application/vnd.openxmlformats-officedocument.drawingml.chart+xml" PartName="/xl/charts/chart182.xml"/>
  <Override ContentType="application/vnd.openxmlformats-officedocument.drawingml.chart+xml" PartName="/xl/charts/chart474.xml"/>
  <Override ContentType="application/vnd.openxmlformats-officedocument.drawingml.chart+xml" PartName="/xl/charts/chart113.xml"/>
  <Override ContentType="application/vnd.openxmlformats-officedocument.drawingml.chart+xml" PartName="/xl/charts/chart288.xml"/>
  <Override ContentType="application/vnd.openxmlformats-officedocument.drawingml.chart+xml" PartName="/xl/charts/chart377.xml"/>
  <Override ContentType="application/vnd.openxmlformats-officedocument.drawingml.chart+xml" PartName="/xl/charts/chart89.xml"/>
  <Override ContentType="application/vnd.openxmlformats-officedocument.drawingml.chart+xml" PartName="/xl/charts/chart352.xml"/>
  <Override ContentType="application/vnd.openxmlformats-officedocument.drawingml.chart+xml" PartName="/xl/charts/chart255.xml"/>
  <Override ContentType="application/vnd.openxmlformats-officedocument.drawingml.chart+xml" PartName="/xl/charts/chart489.xml"/>
  <Override ContentType="application/vnd.openxmlformats-officedocument.drawingml.chart+xml" PartName="/xl/charts/chart306.xml"/>
  <Override ContentType="application/vnd.openxmlformats-officedocument.drawingml.chart+xml" PartName="/xl/charts/chart4.xml"/>
  <Override ContentType="application/vnd.openxmlformats-officedocument.drawingml.chart+xml" PartName="/xl/charts/chart144.xml"/>
  <Override ContentType="application/vnd.openxmlformats-officedocument.drawingml.chart+xml" PartName="/xl/charts/chart28.xml"/>
  <Override ContentType="application/vnd.openxmlformats-officedocument.drawingml.chart+xml" PartName="/xl/charts/chart383.xml"/>
  <Override ContentType="application/vnd.openxmlformats-officedocument.drawingml.chart+xml" PartName="/xl/charts/chart480.xml"/>
  <Override ContentType="application/vnd.openxmlformats-officedocument.drawingml.chart+xml" PartName="/xl/charts/chart239.xml"/>
  <Override ContentType="application/vnd.openxmlformats-officedocument.drawingml.chart+xml" PartName="/xl/charts/chart451.xml"/>
  <Override ContentType="application/vnd.openxmlformats-officedocument.drawingml.chart+xml" PartName="/xl/charts/chart176.xml"/>
  <Override ContentType="application/vnd.openxmlformats-officedocument.drawingml.chart+xml" PartName="/xl/charts/chart273.xml"/>
  <Override ContentType="application/vnd.openxmlformats-officedocument.drawingml.chart+xml" PartName="/xl/charts/chart403.xml"/>
  <Override ContentType="application/vnd.openxmlformats-officedocument.drawingml.chart+xml" PartName="/xl/charts/chart128.xml"/>
  <Override ContentType="application/vnd.openxmlformats-officedocument.drawingml.chart+xml" PartName="/xl/charts/chart90.xml"/>
  <Override ContentType="application/vnd.openxmlformats-officedocument.drawingml.chart+xml" PartName="/xl/charts/chart249.xml"/>
  <Override ContentType="application/vnd.openxmlformats-officedocument.drawingml.chart+xml" PartName="/xl/charts/chart507.xml"/>
  <Override ContentType="application/vnd.openxmlformats-officedocument.drawingml.chart+xml" PartName="/xl/charts/chart435.xml"/>
  <Override ContentType="application/vnd.openxmlformats-officedocument.drawingml.chart+xml" PartName="/xl/charts/chart134.xml"/>
  <Override ContentType="application/vnd.openxmlformats-officedocument.drawingml.chart+xml" PartName="/xl/charts/chart13.xml"/>
  <Override ContentType="application/vnd.openxmlformats-officedocument.drawingml.chart+xml" PartName="/xl/charts/chart151.xml"/>
  <Override ContentType="application/vnd.openxmlformats-officedocument.drawingml.chart+xml" PartName="/xl/charts/chart495.xml"/>
  <Override ContentType="application/vnd.openxmlformats-officedocument.drawingml.chart+xml" PartName="/xl/charts/chart240.xml"/>
  <Override ContentType="application/vnd.openxmlformats-officedocument.drawingml.chart+xml" PartName="/xl/charts/chart399.xml"/>
  <Override ContentType="application/vnd.openxmlformats-officedocument.drawingml.chart+xml" PartName="/xl/charts/chart99.xml"/>
  <Override ContentType="application/vnd.openxmlformats-officedocument.drawingml.chart+xml" PartName="/xl/charts/chart223.xml"/>
  <Override ContentType="application/vnd.openxmlformats-officedocument.drawingml.chart+xml" PartName="/xl/charts/chart73.xml"/>
  <Override ContentType="application/vnd.openxmlformats-officedocument.drawingml.chart+xml" PartName="/xl/charts/chart418.xml"/>
  <Override ContentType="application/vnd.openxmlformats-officedocument.drawingml.chart+xml" PartName="/xl/charts/chart166.xml"/>
  <Override ContentType="application/vnd.openxmlformats-officedocument.drawingml.chart+xml" PartName="/xl/charts/chart84.xml"/>
  <Override ContentType="application/vnd.openxmlformats-officedocument.drawingml.chart+xml" PartName="/xl/charts/chart441.xml"/>
  <Override ContentType="application/vnd.openxmlformats-officedocument.drawingml.chart+xml" PartName="/xl/charts/chart149.xml"/>
  <Override ContentType="application/vnd.openxmlformats-officedocument.drawingml.chart+xml" PartName="/xl/charts/chart183.xml"/>
  <Override ContentType="application/vnd.openxmlformats-officedocument.drawingml.chart+xml" PartName="/xl/charts/chart330.xml"/>
  <Override ContentType="application/vnd.openxmlformats-officedocument.drawingml.chart+xml" PartName="/xl/charts/chart424.xml"/>
  <Override ContentType="application/vnd.openxmlformats-officedocument.drawingml.chart+xml" PartName="/xl/charts/chart67.xml"/>
  <Override ContentType="application/vnd.openxmlformats-officedocument.drawingml.chart+xml" PartName="/xl/charts/chart328.xml"/>
  <Override ContentType="application/vnd.openxmlformats-officedocument.drawingml.chart+xml" PartName="/xl/charts/chart313.xml"/>
  <Override ContentType="application/vnd.openxmlformats-officedocument.drawingml.chart+xml" PartName="/xl/charts/chart294.xml"/>
  <Override ContentType="application/vnd.openxmlformats-officedocument.drawingml.chart+xml" PartName="/xl/charts/chart345.xml"/>
  <Override ContentType="application/vnd.openxmlformats-officedocument.drawingml.chart+xml" PartName="/xl/charts/chart362.xml"/>
  <Override ContentType="application/vnd.openxmlformats-officedocument.drawingml.chart+xml" PartName="/xl/charts/chart217.xml"/>
  <Override ContentType="application/vnd.openxmlformats-officedocument.drawingml.chart+xml" PartName="/xl/charts/chart234.xml"/>
  <Override ContentType="application/vnd.openxmlformats-officedocument.drawingml.chart+xml" PartName="/xl/charts/chart7.xml"/>
  <Override ContentType="application/vnd.openxmlformats-officedocument.drawingml.chart+xml" PartName="/xl/charts/chart181.xml"/>
  <Override ContentType="application/vnd.openxmlformats-officedocument.drawingml.chart+xml" PartName="/xl/charts/chart404.xml"/>
  <Override ContentType="application/vnd.openxmlformats-officedocument.drawingml.chart+xml" PartName="/xl/charts/chart61.xml"/>
  <Override ContentType="application/vnd.openxmlformats-officedocument.drawingml.chart+xml" PartName="/xl/charts/chart130.xml"/>
  <Override ContentType="application/vnd.openxmlformats-officedocument.drawingml.chart+xml" PartName="/xl/charts/chart218.xml"/>
  <Override ContentType="application/vnd.openxmlformats-officedocument.drawingml.chart+xml" PartName="/xl/charts/chart254.xml"/>
  <Override ContentType="application/vnd.openxmlformats-officedocument.drawingml.chart+xml" PartName="/xl/charts/chart173.xml"/>
  <Override ContentType="application/vnd.openxmlformats-officedocument.drawingml.chart+xml" PartName="/xl/charts/chart25.xml"/>
  <Override ContentType="application/vnd.openxmlformats-officedocument.drawingml.chart+xml" PartName="/xl/charts/chart68.xml"/>
  <Override ContentType="application/vnd.openxmlformats-officedocument.drawingml.chart+xml" PartName="/xl/charts/chart440.xml"/>
  <Override ContentType="application/vnd.openxmlformats-officedocument.drawingml.chart+xml" PartName="/xl/charts/chart297.xml"/>
  <Override ContentType="application/vnd.openxmlformats-officedocument.drawingml.chart+xml" PartName="/xl/charts/chart483.xml"/>
  <Override ContentType="application/vnd.openxmlformats-officedocument.drawingml.chart+xml" PartName="/xl/charts/chart161.xml"/>
  <Override ContentType="application/vnd.openxmlformats-officedocument.drawingml.chart+xml" PartName="/xl/charts/chart382.xml"/>
  <Override ContentType="application/vnd.openxmlformats-officedocument.drawingml.chart+xml" PartName="/xl/charts/chart319.xml"/>
  <Override ContentType="application/vnd.openxmlformats-officedocument.drawingml.chart+xml" PartName="/xl/charts/chart188.xml"/>
  <Override ContentType="application/vnd.openxmlformats-officedocument.drawingml.chart+xml" PartName="/xl/charts/chart211.xml"/>
  <Override ContentType="application/vnd.openxmlformats-officedocument.drawingml.chart+xml" PartName="/xl/charts/chart475.xml"/>
  <Override ContentType="application/vnd.openxmlformats-officedocument.drawingml.chart+xml" PartName="/xl/charts/chart33.xml"/>
  <Override ContentType="application/vnd.openxmlformats-officedocument.drawingml.chart+xml" PartName="/xl/charts/chart432.xml"/>
  <Override ContentType="application/vnd.openxmlformats-officedocument.drawingml.chart+xml" PartName="/xl/charts/chart76.xml"/>
  <Override ContentType="application/vnd.openxmlformats-officedocument.drawingml.chart+xml" PartName="/xl/charts/chart447.xml"/>
  <Override ContentType="application/vnd.openxmlformats-officedocument.drawingml.chart+xml" PartName="/xl/charts/chart269.xml"/>
  <Override ContentType="application/vnd.openxmlformats-officedocument.drawingml.chart+xml" PartName="/xl/charts/chart226.xml"/>
  <Override ContentType="application/vnd.openxmlformats-officedocument.drawingml.chart+xml" PartName="/xl/charts/chart102.xml"/>
  <Override ContentType="application/vnd.openxmlformats-officedocument.drawingml.chart+xml" PartName="/xl/charts/chart145.xml"/>
  <Override ContentType="application/vnd.openxmlformats-officedocument.drawingml.chart+xml" PartName="/xl/charts/chart303.xml"/>
  <Override ContentType="application/vnd.openxmlformats-officedocument.drawingml.chart+xml" PartName="/xl/charts/chart274.xml"/>
  <Override ContentType="application/vnd.openxmlformats-officedocument.drawingml.chart+xml" PartName="/xl/charts/chart389.xml"/>
  <Override ContentType="application/vnd.openxmlformats-officedocument.drawingml.chart+xml" PartName="/xl/charts/chart282.xml"/>
  <Override ContentType="application/vnd.openxmlformats-officedocument.drawingml.chart+xml" PartName="/xl/charts/chart427.xml"/>
  <Override ContentType="application/vnd.openxmlformats-officedocument.drawingml.chart+xml" PartName="/xl/charts/chart398.xml"/>
  <Override ContentType="application/vnd.openxmlformats-officedocument.drawingml.chart+xml" PartName="/xl/charts/chart346.xml"/>
  <Override ContentType="application/vnd.openxmlformats-officedocument.drawingml.chart+xml" PartName="/xl/charts/chart231.xml"/>
  <Override ContentType="application/vnd.openxmlformats-officedocument.drawingml.chart+xml" PartName="/xl/charts/chart419.xml"/>
  <Override ContentType="application/vnd.openxmlformats-officedocument.drawingml.chart+xml" PartName="/xl/charts/chart118.xml"/>
  <Override ContentType="application/vnd.openxmlformats-officedocument.drawingml.chart+xml" PartName="/xl/charts/chart81.xml"/>
  <Override ContentType="application/vnd.openxmlformats-officedocument.drawingml.chart+xml" PartName="/xl/charts/chart355.xml"/>
  <Override ContentType="application/vnd.openxmlformats-officedocument.drawingml.chart+xml" PartName="/xl/charts/chart126.xml"/>
  <Override ContentType="application/vnd.openxmlformats-officedocument.drawingml.chart+xml" PartName="/xl/charts/chart169.xml"/>
  <Override ContentType="application/vnd.openxmlformats-officedocument.drawingml.chart+xml" PartName="/xl/charts/chart312.xml"/>
  <Override ContentType="application/vnd.openxmlformats-officedocument.drawingml.chart+xml" PartName="/xl/charts/chart327.xml"/>
  <Override ContentType="application/vnd.openxmlformats-officedocument.drawingml.chart+xml" PartName="/xl/charts/chart289.xml"/>
  <Override ContentType="application/vnd.openxmlformats-officedocument.drawingml.chart+xml" PartName="/xl/charts/chart374.xml"/>
  <Override ContentType="application/vnd.openxmlformats-officedocument.drawingml.chart+xml" PartName="/xl/charts/chart203.xml"/>
  <Override ContentType="application/vnd.openxmlformats-officedocument.drawingml.chart+xml" PartName="/xl/charts/chart246.xml"/>
  <Override ContentType="application/vnd.openxmlformats-officedocument.drawingml.chart+xml" PartName="/xl/charts/chart53.xml"/>
  <Override ContentType="application/vnd.openxmlformats-officedocument.drawingml.chart+xml" PartName="/xl/charts/chart154.xml"/>
  <Override ContentType="application/vnd.openxmlformats-officedocument.drawingml.chart+xml" PartName="/xl/charts/chart10.xml"/>
  <Override ContentType="application/vnd.openxmlformats-officedocument.drawingml.chart+xml" PartName="/xl/charts/chart111.xml"/>
  <Override ContentType="application/vnd.openxmlformats-officedocument.drawingml.chart+xml" PartName="/xl/charts/chart197.xml"/>
  <Override ContentType="application/vnd.openxmlformats-officedocument.drawingml.chart+xml" PartName="/xl/charts/chart455.xml"/>
  <Override ContentType="application/vnd.openxmlformats-officedocument.drawingml.chart+xml" PartName="/xl/charts/chart96.xml"/>
  <Override ContentType="application/vnd.openxmlformats-officedocument.drawingml.chart+xml" PartName="/xl/charts/chart412.xml"/>
  <Override ContentType="application/vnd.openxmlformats-officedocument.drawingml.chart+xml" PartName="/xl/charts/chart49.xml"/>
  <Override ContentType="application/vnd.openxmlformats-officedocument.drawingml.chart+xml" PartName="/xl/charts/chart331.xml"/>
  <Override ContentType="application/vnd.openxmlformats-officedocument.drawingml.chart+xml" PartName="/xl/charts/chart504.xml"/>
  <Override ContentType="application/vnd.openxmlformats-officedocument.drawingml.chart+xml" PartName="/xl/charts/chart498.xml"/>
  <Override ContentType="application/vnd.openxmlformats-officedocument.drawingml.chart+xml" PartName="/xl/charts/chart405.xml"/>
  <Override ContentType="application/vnd.openxmlformats-officedocument.drawingml.chart+xml" PartName="/xl/charts/chart219.xml"/>
  <Override ContentType="application/vnd.openxmlformats-officedocument.drawingml.chart+xml" PartName="/xl/charts/chart448.xml"/>
  <Override ContentType="application/vnd.openxmlformats-officedocument.drawingml.chart+xml" PartName="/xl/charts/chart253.xml"/>
  <Override ContentType="application/vnd.openxmlformats-officedocument.drawingml.chart+xml" PartName="/xl/charts/chart482.xml"/>
  <Override ContentType="application/vnd.openxmlformats-officedocument.drawingml.chart+xml" PartName="/xl/charts/chart103.xml"/>
  <Override ContentType="application/vnd.openxmlformats-officedocument.drawingml.chart+xml" PartName="/xl/charts/chart26.xml"/>
  <Override ContentType="application/vnd.openxmlformats-officedocument.drawingml.chart+xml" PartName="/xl/charts/chart296.xml"/>
  <Override ContentType="application/vnd.openxmlformats-officedocument.drawingml.chart+xml" PartName="/xl/charts/chart369.xml"/>
  <Override ContentType="application/vnd.openxmlformats-officedocument.drawingml.chart+xml" PartName="/xl/charts/chart69.xml"/>
  <Override ContentType="application/vnd.openxmlformats-officedocument.drawingml.chart+xml" PartName="/xl/charts/chart210.xml"/>
  <Override ContentType="application/vnd.openxmlformats-officedocument.drawingml.chart+xml" PartName="/xl/charts/chart60.xml"/>
  <Override ContentType="application/vnd.openxmlformats-officedocument.drawingml.chart+xml" PartName="/xl/charts/chart225.xml"/>
  <Override ContentType="application/vnd.openxmlformats-officedocument.drawingml.chart+xml" PartName="/xl/charts/chart268.xml"/>
  <Override ContentType="application/vnd.openxmlformats-officedocument.drawingml.chart+xml" PartName="/xl/charts/chart174.xml"/>
  <Override ContentType="application/vnd.openxmlformats-officedocument.drawingml.chart+xml" PartName="/xl/charts/chart131.xml"/>
  <Override ContentType="application/vnd.openxmlformats-officedocument.drawingml.chart+xml" PartName="/xl/charts/chart512.xml"/>
  <Override ContentType="application/vnd.openxmlformats-officedocument.drawingml.chart+xml" PartName="/xl/charts/chart6.xml"/>
  <Override ContentType="application/vnd.openxmlformats-officedocument.drawingml.chart+xml" PartName="/xl/charts/chart146.xml"/>
  <Override ContentType="application/vnd.openxmlformats-officedocument.drawingml.chart+xml" PartName="/xl/charts/chart189.xml"/>
  <Override ContentType="application/vnd.openxmlformats-officedocument.drawingml.chart+xml" PartName="/xl/charts/chart433.xml"/>
  <Override ContentType="application/vnd.openxmlformats-officedocument.drawingml.chart+xml" PartName="/xl/charts/chart476.xml"/>
  <Override ContentType="application/vnd.openxmlformats-officedocument.drawingml.chart+xml" PartName="/xl/charts/chart32.xml"/>
  <Override ContentType="application/vnd.openxmlformats-officedocument.drawingml.chart+xml" PartName="/xl/charts/chart180.xml"/>
  <Override ContentType="application/vnd.openxmlformats-officedocument.drawingml.chart+xml" PartName="/xl/charts/chart75.xml"/>
  <Override ContentType="application/vnd.openxmlformats-officedocument.drawingml.chart+xml" PartName="/xl/charts/chart460.xml"/>
  <Override ContentType="application/vnd.openxmlformats-officedocument.drawingml.chart+xml" PartName="/xl/charts/chart82.xml"/>
  <Override ContentType="application/vnd.openxmlformats-officedocument.drawingml.chart+xml" PartName="/xl/charts/chart426.xml"/>
  <Override ContentType="application/vnd.openxmlformats-officedocument.drawingml.chart+xml" PartName="/xl/charts/chart397.xml"/>
  <Override ContentType="application/vnd.openxmlformats-officedocument.drawingml.chart+xml" PartName="/xl/charts/chart469.xml"/>
  <Override ContentType="application/vnd.openxmlformats-officedocument.drawingml.chart+xml" PartName="/xl/charts/chart125.xml"/>
  <Override ContentType="application/vnd.openxmlformats-officedocument.drawingml.chart+xml" PartName="/xl/charts/chart311.xml"/>
  <Override ContentType="application/vnd.openxmlformats-officedocument.drawingml.chart+xml" PartName="/xl/charts/chart48.xml"/>
  <Override ContentType="application/vnd.openxmlformats-officedocument.drawingml.chart+xml" PartName="/xl/charts/chart354.xml"/>
  <Override ContentType="application/vnd.openxmlformats-officedocument.drawingml.chart+xml" PartName="/xl/charts/chart168.xml"/>
  <Override ContentType="application/vnd.openxmlformats-officedocument.drawingml.chart+xml" PartName="/xl/charts/chart275.xml"/>
  <Override ContentType="application/vnd.openxmlformats-officedocument.drawingml.chart+xml" PartName="/xl/charts/chart347.xml"/>
  <Override ContentType="application/vnd.openxmlformats-officedocument.drawingml.chart+xml" PartName="/xl/charts/chart304.xml"/>
  <Override ContentType="application/vnd.openxmlformats-officedocument.drawingml.chart+xml" PartName="/xl/charts/chart381.xml"/>
  <Override ContentType="application/vnd.openxmlformats-officedocument.drawingml.chart+xml" PartName="/xl/charts/chart232.xml"/>
  <Override ContentType="application/vnd.openxmlformats-officedocument.drawingml.chart+xml" PartName="/xl/charts/chart454.xml"/>
  <Override ContentType="application/vnd.openxmlformats-officedocument.drawingml.chart+xml" PartName="/xl/charts/chart11.xml"/>
  <Override ContentType="application/vnd.openxmlformats-officedocument.drawingml.chart+xml" PartName="/xl/charts/chart196.xml"/>
  <Override ContentType="application/vnd.openxmlformats-officedocument.drawingml.chart+xml" PartName="/xl/charts/chart360.xml"/>
  <Override ContentType="application/vnd.openxmlformats-officedocument.drawingml.chart+xml" PartName="/xl/charts/chart54.xml"/>
  <Override ContentType="application/vnd.openxmlformats-officedocument.drawingml.chart+xml" PartName="/xl/charts/chart97.xml"/>
  <Override ContentType="application/vnd.openxmlformats-officedocument.drawingml.chart+xml" PartName="/xl/charts/chart411.xml"/>
  <Override ContentType="application/vnd.openxmlformats-officedocument.drawingml.chart+xml" PartName="/xl/charts/chart505.xml"/>
  <Override ContentType="application/vnd.openxmlformats-officedocument.drawingml.chart+xml" PartName="/xl/charts/chart110.xml"/>
  <Override ContentType="application/vnd.openxmlformats-officedocument.drawingml.chart+xml" PartName="/xl/charts/chart497.xml"/>
  <Override ContentType="application/vnd.openxmlformats-officedocument.drawingml.chart+xml" PartName="/xl/charts/chart153.xml"/>
  <Override ContentType="application/vnd.openxmlformats-officedocument.drawingml.chart+xml" PartName="/xl/charts/chart326.xml"/>
  <Override ContentType="application/vnd.openxmlformats-officedocument.drawingml.chart+xml" PartName="/xl/charts/chart281.xml"/>
  <Override ContentType="application/vnd.openxmlformats-officedocument.drawingml.chart+xml" PartName="/xl/charts/chart375.xml"/>
  <Override ContentType="application/vnd.openxmlformats-officedocument.drawingml.chart+xml" PartName="/xl/charts/chart332.xml"/>
  <Override ContentType="application/vnd.openxmlformats-officedocument.drawingml.chart+xml" PartName="/xl/charts/chart204.xml"/>
  <Override ContentType="application/vnd.openxmlformats-officedocument.drawingml.chart+xml" PartName="/xl/charts/chart119.xml"/>
  <Override ContentType="application/vnd.openxmlformats-officedocument.drawingml.chart+xml" PartName="/xl/charts/chart247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icio" sheetId="1" r:id="rId4"/>
    <sheet state="visible" name="ENE-2019" sheetId="2" r:id="rId5"/>
    <sheet state="visible" name="FEB-2019" sheetId="3" r:id="rId6"/>
    <sheet state="visible" name="MAR-2019" sheetId="4" r:id="rId7"/>
    <sheet state="visible" name="ABR-2019" sheetId="5" r:id="rId8"/>
    <sheet state="visible" name="MAY-2019" sheetId="6" r:id="rId9"/>
    <sheet state="visible" name="JUN-2019" sheetId="7" r:id="rId10"/>
    <sheet state="visible" name="JUL-2019" sheetId="8" r:id="rId11"/>
    <sheet state="visible" name="AGO-2019" sheetId="9" r:id="rId12"/>
    <sheet state="visible" name="SEPT-2019" sheetId="10" r:id="rId13"/>
    <sheet state="visible" name="OCT-2019" sheetId="11" r:id="rId14"/>
    <sheet state="visible" name="NOV-2019" sheetId="12" r:id="rId15"/>
    <sheet state="visible" name="DIC-2019 " sheetId="13" r:id="rId16"/>
    <sheet state="visible" name="ENE-2020" sheetId="14" r:id="rId17"/>
    <sheet state="visible" name="FEB-2020" sheetId="15" r:id="rId18"/>
    <sheet state="visible" name="MAR-2020" sheetId="16" r:id="rId19"/>
    <sheet state="visible" name="ABR-2020" sheetId="17" r:id="rId20"/>
    <sheet state="visible" name="MAY-2020" sheetId="18" r:id="rId21"/>
    <sheet state="visible" name="JUN-2020" sheetId="19" r:id="rId22"/>
    <sheet state="visible" name="JUL-2020" sheetId="20" r:id="rId23"/>
    <sheet state="visible" name="AGO-2020" sheetId="21" r:id="rId24"/>
    <sheet state="visible" name="SEPT-2020" sheetId="22" r:id="rId25"/>
    <sheet state="visible" name="OCT-2020" sheetId="23" r:id="rId26"/>
    <sheet state="visible" name="NOV-2020" sheetId="24" r:id="rId27"/>
    <sheet state="visible" name="DIC-2020" sheetId="25" r:id="rId28"/>
    <sheet state="visible" name="ENE-2021" sheetId="26" r:id="rId29"/>
    <sheet state="visible" name="FEB-2021" sheetId="27" r:id="rId30"/>
    <sheet state="visible" name="MARZO-2021" sheetId="28" r:id="rId31"/>
    <sheet state="visible" name="ABR-2021" sheetId="29" r:id="rId32"/>
    <sheet state="visible" name="MAY-2021" sheetId="30" r:id="rId33"/>
    <sheet state="visible" name="JUN-2021" sheetId="31" r:id="rId34"/>
    <sheet state="visible" name="JUL-2021" sheetId="32" r:id="rId35"/>
    <sheet state="visible" name="AGO-2021" sheetId="33" r:id="rId36"/>
    <sheet state="visible" name="SEPT-2021" sheetId="34" r:id="rId37"/>
    <sheet state="visible" name="OCT-2021" sheetId="35" r:id="rId38"/>
    <sheet state="visible" name="NOV-2021" sheetId="36" r:id="rId39"/>
    <sheet state="visible" name="DIC-2021" sheetId="37" r:id="rId40"/>
    <sheet state="visible" name="ENE-2022" sheetId="38" r:id="rId41"/>
    <sheet state="visible" name="FEB-2022" sheetId="39" r:id="rId42"/>
    <sheet state="visible" name="MARZO-2022" sheetId="40" r:id="rId43"/>
    <sheet state="visible" name="ABR-2022" sheetId="41" r:id="rId44"/>
    <sheet state="visible" name="MAY-2022" sheetId="42" r:id="rId45"/>
    <sheet state="visible" name="JUN-2022" sheetId="43" r:id="rId46"/>
    <sheet state="visible" name="JUL-2022" sheetId="44" r:id="rId47"/>
    <sheet state="visible" name="AGO-2022" sheetId="45" r:id="rId48"/>
    <sheet state="visible" name="SEPT-2022" sheetId="46" r:id="rId49"/>
    <sheet state="visible" name="OCT-2022" sheetId="47" r:id="rId50"/>
    <sheet state="visible" name="NOV-2022" sheetId="48" r:id="rId51"/>
    <sheet state="visible" name="DIC-2022" sheetId="49" r:id="rId52"/>
    <sheet state="visible" name="ENE-2023" sheetId="50" r:id="rId53"/>
    <sheet state="visible" name="FEB-2023" sheetId="51" r:id="rId54"/>
    <sheet state="visible" name="MAR-2023" sheetId="52" r:id="rId55"/>
    <sheet state="visible" name="ABR-2023" sheetId="53" r:id="rId56"/>
    <sheet state="visible" name="MAY-2023" sheetId="54" r:id="rId57"/>
    <sheet state="visible" name="JUN-2023" sheetId="55" r:id="rId58"/>
    <sheet state="visible" name="JUL-2023" sheetId="56" r:id="rId59"/>
    <sheet state="visible" name="AGO-2023" sheetId="57" r:id="rId60"/>
    <sheet state="visible" name="SEPT-2023" sheetId="58" r:id="rId61"/>
    <sheet state="visible" name="OCT-2023" sheetId="59" r:id="rId62"/>
    <sheet state="visible" name="NOV-2023" sheetId="60" r:id="rId63"/>
    <sheet state="visible" name="DIC-2023" sheetId="61" r:id="rId64"/>
    <sheet state="visible" name="ENE-2024" sheetId="62" r:id="rId65"/>
    <sheet state="visible" name="FEB-2024" sheetId="63" r:id="rId66"/>
    <sheet state="visible" name="MAR-2024" sheetId="64" r:id="rId67"/>
    <sheet state="visible" name="ABR-2024" sheetId="65" r:id="rId68"/>
    <sheet state="visible" name="MAY-2024" sheetId="66" r:id="rId69"/>
    <sheet state="visible" name="JUN-2024" sheetId="67" r:id="rId70"/>
    <sheet state="visible" name="JUL-2024" sheetId="68" r:id="rId71"/>
    <sheet state="visible" name="AGO-2024" sheetId="69" r:id="rId72"/>
    <sheet state="visible" name="SEPT-2024" sheetId="70" r:id="rId73"/>
    <sheet state="visible" name="OCT-2024" sheetId="71" r:id="rId74"/>
    <sheet state="visible" name="NOV-2024" sheetId="72" r:id="rId75"/>
    <sheet state="visible" name="DIC-2024" sheetId="73" r:id="rId76"/>
    <sheet state="visible" name="ENE-2025" sheetId="74" r:id="rId77"/>
    <sheet state="visible" name="FEB-2025" sheetId="75" r:id="rId78"/>
    <sheet state="visible" name="MAR-2025" sheetId="76" r:id="rId79"/>
    <sheet state="visible" name="ABR-2025" sheetId="77" r:id="rId80"/>
    <sheet state="visible" name="MAY-2025" sheetId="78" r:id="rId81"/>
    <sheet state="visible" name="JUN-2025" sheetId="79" r:id="rId82"/>
    <sheet state="visible" name="JUL-2025" sheetId="80" r:id="rId83"/>
    <sheet state="visible" name="AGO-2025" sheetId="81" r:id="rId84"/>
  </sheets>
  <definedNames/>
  <calcPr/>
  <extLst>
    <ext uri="GoogleSheetsCustomDataVersion2">
      <go:sheetsCustomData xmlns:go="http://customooxmlschemas.google.com/" r:id="rId85" roundtripDataChecksum="Y4BCWorGRQFn5bKO2UKBMOGMI1Bc/JeJy0GwtPd71+U="/>
    </ext>
  </extLst>
</workbook>
</file>

<file path=xl/sharedStrings.xml><?xml version="1.0" encoding="utf-8"?>
<sst xmlns="http://schemas.openxmlformats.org/spreadsheetml/2006/main" count="4848" uniqueCount="457">
  <si>
    <t>Depositos y cartera del sistema financiero por entidad</t>
  </si>
  <si>
    <t>Fuente: Elaborado por Alvaro Cespedes Tapia y Luis Ramses Quinteros Pedrazas en base a datos de la ASFI</t>
  </si>
  <si>
    <t>PRUEBA DE TENSIÓN DE LIQUIDEZ A MARZO DE 2019</t>
  </si>
  <si>
    <t>(En miles de Bs)</t>
  </si>
  <si>
    <t>DATOS</t>
  </si>
  <si>
    <t>BNB</t>
  </si>
  <si>
    <t>BUN</t>
  </si>
  <si>
    <t>BME</t>
  </si>
  <si>
    <t>BIS</t>
  </si>
  <si>
    <t>BCR</t>
  </si>
  <si>
    <t>BGA</t>
  </si>
  <si>
    <t>BEC</t>
  </si>
  <si>
    <t>BSO</t>
  </si>
  <si>
    <t>BNA</t>
  </si>
  <si>
    <t>BDB</t>
  </si>
  <si>
    <t>BIE</t>
  </si>
  <si>
    <t>BFO</t>
  </si>
  <si>
    <t>BFS</t>
  </si>
  <si>
    <t>BPR</t>
  </si>
  <si>
    <t xml:space="preserve">SISTEMA BMU
</t>
  </si>
  <si>
    <t>Activo</t>
  </si>
  <si>
    <t>Activos Liquidos (Disp. + IT - 0.4*EL - 0.3*FRAL)</t>
  </si>
  <si>
    <t>Disponibilidades</t>
  </si>
  <si>
    <t>Encaje Legal</t>
  </si>
  <si>
    <t>Inversiones Temporarias</t>
  </si>
  <si>
    <t>Fondos RAL-BCB</t>
  </si>
  <si>
    <t>Depósitos (Obligaciones) de corto plazo</t>
  </si>
  <si>
    <t xml:space="preserve">Depositos a la vista </t>
  </si>
  <si>
    <t>Depositos caja ahorro</t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</si>
  <si>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</si>
  <si>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t>ESCENARIOS Y SUPUESTOS</t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</si>
  <si>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</si>
  <si>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t>Monto diario de salida de depósitos de corto plazo:</t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</si>
  <si>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</si>
  <si>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t>Monto máximo del crédito de liquidez FRAL:</t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</si>
  <si>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</si>
  <si>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t>Monto mínimo que debe mantener en caja:</t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</si>
  <si>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</si>
  <si>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t>-</t>
  </si>
  <si>
    <t>RESULTADOS PRUEBA DE TENSIÓN RIESGO DE LIQUIDEZ SEGÚN SUPUESTOS BCB
 (A ABRIL DE 2025)</t>
  </si>
  <si>
    <t xml:space="preserve">IDIOSINCRÁTICO </t>
  </si>
  <si>
    <t>La EIF recurre a sus activos líquidos más crédito de liquidez, según supuestos:</t>
  </si>
  <si>
    <t>Número de días que soportará el drenaje de liquidez:</t>
  </si>
  <si>
    <t>Porcentaje de depósitos de corto plazo coberturados:</t>
  </si>
  <si>
    <t>SISTÉMICO</t>
  </si>
  <si>
    <t>La EIF recurre a sus disponibilidades más crédito de liquidez y no podrá usar sus inversiones temporarias:</t>
  </si>
  <si>
    <t>PRUEBAS DE TENSIÓN PARA LA EVAL. DE RIESGO IDIOSINCRÁTICO</t>
  </si>
  <si>
    <t>PRUEBAS DE TENSIÓN PARA LA EVAL. DE RIESGO SISTÉMICO</t>
  </si>
  <si>
    <t>El umbral de 5 días es una regla general de resistencia, ya que el fin de semana le da un margen de tiempo tanto al regulador como a la EIF para afrontar un choque de liquidez (Ong, M. L. L. (2014). A guide to IMF stress testing: methods and models. International Monetary Fund. Capítulo 1, p.36).</t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</si>
  <si>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</si>
  <si>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</si>
  <si>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</si>
  <si>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</si>
  <si>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</si>
  <si>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</si>
  <si>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</si>
  <si>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</si>
  <si>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</si>
  <si>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</si>
  <si>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</si>
  <si>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</si>
  <si>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</si>
  <si>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</si>
  <si>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</si>
  <si>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</si>
  <si>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</si>
  <si>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</si>
  <si>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</si>
  <si>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</si>
  <si>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</si>
  <si>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</si>
  <si>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</si>
  <si>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</si>
  <si>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</si>
  <si>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</si>
  <si>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</si>
  <si>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</si>
  <si>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</si>
  <si>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</si>
  <si>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</si>
  <si>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</si>
  <si>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</si>
  <si>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</si>
  <si>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</si>
  <si>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</si>
  <si>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</si>
  <si>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</si>
  <si>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</si>
  <si>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</si>
  <si>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</si>
  <si>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</si>
  <si>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</si>
  <si>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</si>
  <si>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</si>
  <si>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t>PRUEBA DE TENSIÓN DE LIQUIDEZ A NOV DE 2019</t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</si>
  <si>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</si>
  <si>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</si>
  <si>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</si>
  <si>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</si>
  <si>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</si>
  <si>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</si>
  <si>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</si>
  <si>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</si>
  <si>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</si>
  <si>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</si>
  <si>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t>PRUEBA DE TENSIÓN DE LIQUIDEZ A JUL DE 2020</t>
  </si>
  <si>
    <t>TOTAL SISTEMA</t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</si>
  <si>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</si>
  <si>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</si>
  <si>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</si>
  <si>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</si>
  <si>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</si>
  <si>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</si>
  <si>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</si>
  <si>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</si>
  <si>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</si>
  <si>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</si>
  <si>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</si>
  <si>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</si>
  <si>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</si>
  <si>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</si>
  <si>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</si>
  <si>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</si>
  <si>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</si>
  <si>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</si>
  <si>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</si>
  <si>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</si>
  <si>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</si>
  <si>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</si>
  <si>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</si>
  <si>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</si>
  <si>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</si>
  <si>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</si>
  <si>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</si>
  <si>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</si>
  <si>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</si>
  <si>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</si>
  <si>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</si>
  <si>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</si>
  <si>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</si>
  <si>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</si>
  <si>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</si>
  <si>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</si>
  <si>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</si>
  <si>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</si>
  <si>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</si>
  <si>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</si>
  <si>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</si>
  <si>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</si>
  <si>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</si>
  <si>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</si>
  <si>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</si>
  <si>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</si>
  <si>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</si>
  <si>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</si>
  <si>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</si>
  <si>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</si>
  <si>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t>PRUEBA DE TENSIÓN DE LIQUIDEZ A NOV DE 2020</t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</si>
  <si>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</si>
  <si>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</si>
  <si>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</si>
  <si>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</si>
  <si>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</si>
  <si>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</si>
  <si>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</si>
  <si>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</si>
  <si>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</si>
  <si>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</si>
  <si>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t>PRUEBA DE TENSIÓN DE LIQUIDEZ A MAR DE 2021</t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</si>
  <si>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</si>
  <si>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</si>
  <si>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</si>
  <si>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</si>
  <si>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</si>
  <si>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</si>
  <si>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</si>
  <si>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</si>
  <si>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</si>
  <si>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</si>
  <si>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</si>
  <si>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</si>
  <si>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</si>
  <si>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</si>
  <si>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</si>
  <si>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</si>
  <si>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</si>
  <si>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</si>
  <si>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</si>
  <si>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</si>
  <si>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</si>
  <si>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</si>
  <si>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</si>
  <si>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</si>
  <si>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</si>
  <si>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</si>
  <si>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</si>
  <si>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</si>
  <si>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</si>
  <si>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</si>
  <si>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</si>
  <si>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</si>
  <si>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</si>
  <si>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</si>
  <si>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</si>
  <si>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</si>
  <si>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</si>
  <si>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</si>
  <si>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</si>
  <si>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</si>
  <si>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</si>
  <si>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</si>
  <si>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</si>
  <si>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</si>
  <si>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</si>
  <si>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</si>
  <si>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</si>
  <si>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</si>
  <si>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</si>
  <si>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</si>
  <si>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</si>
  <si>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</si>
  <si>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</si>
  <si>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</si>
  <si>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</si>
  <si>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</si>
  <si>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</si>
  <si>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</si>
  <si>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</si>
  <si>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</si>
  <si>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t>PRUEBA DE TENSIÓN DE LIQUIDEZ A MAR DE 2022</t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</si>
  <si>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</si>
  <si>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</si>
  <si>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</si>
  <si>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</si>
  <si>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</si>
  <si>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</si>
  <si>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</si>
  <si>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</si>
  <si>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</si>
  <si>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</si>
  <si>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</si>
  <si>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</si>
  <si>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</si>
  <si>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</si>
  <si>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</si>
  <si>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</si>
  <si>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</si>
  <si>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</si>
  <si>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</si>
  <si>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</si>
  <si>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</si>
  <si>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</si>
  <si>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</si>
  <si>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</si>
  <si>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</si>
  <si>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</si>
  <si>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</si>
  <si>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</si>
  <si>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</si>
  <si>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</si>
  <si>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</si>
  <si>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</si>
  <si>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</si>
  <si>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</si>
  <si>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</si>
  <si>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</si>
  <si>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</si>
  <si>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</si>
  <si>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</si>
  <si>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</si>
  <si>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</si>
  <si>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</si>
  <si>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</si>
  <si>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</si>
  <si>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</si>
  <si>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</si>
  <si>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</si>
  <si>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</si>
  <si>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</si>
  <si>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</si>
  <si>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</si>
  <si>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</si>
  <si>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</si>
  <si>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</si>
  <si>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</si>
  <si>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</si>
  <si>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</si>
  <si>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</si>
  <si>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</si>
  <si>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</si>
  <si>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t>PRUEBA DE TENSIÓN DE LIQUIDEZ A ENE DE 2023</t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</si>
  <si>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</si>
  <si>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</si>
  <si>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</si>
  <si>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</si>
  <si>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</si>
  <si>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t>PRUEBA DE TENSIÓN DE LIQUIDEZ A ABR DE 2023</t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</si>
  <si>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</si>
  <si>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</si>
  <si>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</si>
  <si>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</si>
  <si>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</si>
  <si>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t>PRUEBA DE TENSIÓN DE LIQUIDEZ A MAR DE 2023</t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</si>
  <si>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</si>
  <si>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</si>
  <si>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</si>
  <si>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</si>
  <si>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</si>
  <si>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</si>
  <si>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</si>
  <si>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</si>
  <si>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</si>
  <si>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</si>
  <si>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</si>
  <si>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</si>
  <si>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</si>
  <si>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</si>
  <si>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</si>
  <si>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</si>
  <si>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</si>
  <si>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</si>
  <si>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</si>
  <si>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</si>
  <si>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</si>
  <si>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</si>
  <si>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</si>
  <si>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</si>
  <si>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</si>
  <si>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</si>
  <si>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</si>
  <si>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</si>
  <si>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</si>
  <si>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</si>
  <si>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</si>
  <si>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</si>
  <si>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</si>
  <si>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</si>
  <si>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</si>
  <si>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</si>
  <si>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</si>
  <si>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</si>
  <si>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</si>
  <si>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</si>
  <si>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</si>
  <si>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</si>
  <si>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</si>
  <si>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</si>
  <si>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</si>
  <si>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</si>
  <si>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</si>
  <si>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</si>
  <si>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</si>
  <si>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</si>
  <si>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t>PRUEBA DE TENSIÓN DE LIQUIDEZ A ABR DE 2024</t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</si>
  <si>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</si>
  <si>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</si>
  <si>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</si>
  <si>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</si>
  <si>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</si>
  <si>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</si>
  <si>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</si>
  <si>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</si>
  <si>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</si>
  <si>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</si>
  <si>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</si>
  <si>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</si>
  <si>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</si>
  <si>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</si>
  <si>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</si>
  <si>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</si>
  <si>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</si>
  <si>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</si>
  <si>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</si>
  <si>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</si>
  <si>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</si>
  <si>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</si>
  <si>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</si>
  <si>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</si>
  <si>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</si>
  <si>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</si>
  <si>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</si>
  <si>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</si>
  <si>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</si>
  <si>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</si>
  <si>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</si>
  <si>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</si>
  <si>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</si>
  <si>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</si>
  <si>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</si>
  <si>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</si>
  <si>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</si>
  <si>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</si>
  <si>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</si>
  <si>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</si>
  <si>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</si>
  <si>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</si>
  <si>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</si>
  <si>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</si>
  <si>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</si>
  <si>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</si>
  <si>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</si>
  <si>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</si>
  <si>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</si>
  <si>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</si>
  <si>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</si>
  <si>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</si>
  <si>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</si>
  <si>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</si>
  <si>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</si>
  <si>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</si>
  <si>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</si>
  <si>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</si>
  <si>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</si>
  <si>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</si>
  <si>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</si>
  <si>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</si>
  <si>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</si>
  <si>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</si>
  <si>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</si>
  <si>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</si>
  <si>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</si>
  <si>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</si>
  <si>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</si>
  <si>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</si>
  <si>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t>PRUEBA DE TENSIÓN DE LIQUIDEZ A MAR DE 2025</t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</si>
  <si>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</si>
  <si>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</si>
  <si>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</si>
  <si>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</si>
  <si>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</si>
  <si>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</si>
  <si>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</si>
  <si>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</si>
  <si>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</si>
  <si>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</si>
  <si>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</si>
  <si>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</si>
  <si>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</si>
  <si>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</si>
  <si>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</si>
  <si>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t>PRUEBA DE TENSIÓN DE LIQUIDEZ A JUN DE 2025</t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</si>
  <si>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</si>
  <si>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</si>
  <si>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</si>
  <si>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</si>
  <si>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</si>
  <si>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t>PRUEBA DE TENSIÓN DE LIQUIDEZ A JUL DE 2025</t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</si>
  <si>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</si>
  <si>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</si>
  <si>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</si>
  <si>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</si>
  <si>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</si>
  <si>
    <r>
      <rPr>
        <rFont val="Calibri"/>
        <color theme="1"/>
        <sz val="11.0"/>
      </rPr>
      <t>Depósitos A Plazo Fijo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  <vertAlign val="subscript"/>
      </rPr>
      <t>30 días</t>
    </r>
  </si>
  <si>
    <r>
      <rPr>
        <rFont val="Calibri"/>
        <color theme="1"/>
        <sz val="11.0"/>
      </rPr>
      <t>1.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enfrenta un % de salida diaria de depósitos de:</t>
    </r>
  </si>
  <si>
    <r>
      <rPr>
        <rFont val="Calibri"/>
        <color theme="1"/>
        <sz val="11.0"/>
      </rPr>
      <t>2.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cuenta con acceso al crédito de liquidez del BCB en los dos tramos FRAL (40% y 30%):</t>
    </r>
  </si>
  <si>
    <r>
      <rPr>
        <rFont val="Calibri"/>
        <color theme="1"/>
        <sz val="11.0"/>
      </rPr>
      <t>3.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La entidad debe mantener un % mínimo de disponibilidades respecto al total activo, para operar con sus clientes:</t>
    </r>
  </si>
  <si>
    <r>
      <rPr>
        <rFont val="Calibri"/>
        <color theme="1"/>
        <sz val="11.0"/>
      </rPr>
      <t>4.</t>
    </r>
    <r>
      <rPr>
        <rFont val="Times New Roman"/>
        <color theme="1"/>
        <sz val="11.0"/>
      </rPr>
      <t> </t>
    </r>
    <r>
      <rPr>
        <rFont val="Calibri"/>
        <color theme="1"/>
        <sz val="11.0"/>
      </rPr>
      <t>No se consideran desembolsos, recuperación de cartera ni renovaciones de DPF.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</si>
</sst>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%"/>
    <numFmt numFmtId="165" formatCode="D/M/YYYY"/>
    <numFmt numFmtId="166" formatCode="_-* #,##0.00_-;\-* #,##0.00_-;_-* &quot;-&quot;??_-;_-@"/>
  </numFmts>
  <fonts count="21">
    <font>
      <sz val="11.0"/>
      <color theme="1"/>
      <name val="Calibri"/>
      <scheme val="minor"/>
    </font>
    <font>
      <sz val="10.0"/>
      <color theme="1"/>
      <name val="Arial"/>
    </font>
    <font>
      <b/>
      <sz val="10.0"/>
      <color rgb="FF000000"/>
      <name val="Arial"/>
    </font>
    <font>
      <sz val="10.0"/>
      <color rgb="FF000000"/>
      <name val="Arial"/>
    </font>
    <font>
      <sz val="11.0"/>
      <color theme="1"/>
      <name val="Calibri"/>
    </font>
    <font>
      <b/>
      <sz val="18.0"/>
      <color theme="0"/>
      <name val="Calibri"/>
    </font>
    <font>
      <sz val="11.0"/>
      <color theme="0"/>
      <name val="Calibri"/>
    </font>
    <font>
      <b/>
      <sz val="12.0"/>
      <color theme="1"/>
      <name val="Calibri"/>
    </font>
    <font>
      <b/>
      <sz val="11.0"/>
      <color theme="1"/>
      <name val="Calibri"/>
    </font>
    <font>
      <color theme="1"/>
      <name val="Calibri"/>
      <scheme val="minor"/>
    </font>
    <font>
      <sz val="12.0"/>
      <color theme="1"/>
      <name val="Arial"/>
    </font>
    <font>
      <sz val="11.0"/>
      <color rgb="FF0000CC"/>
      <name val="Calibri"/>
    </font>
    <font>
      <b/>
      <sz val="11.0"/>
      <color rgb="FF001F5F"/>
      <name val="Calibri"/>
    </font>
    <font>
      <b/>
      <sz val="16.0"/>
      <color rgb="FFFFC000"/>
      <name val="Calibri"/>
    </font>
    <font/>
    <font>
      <sz val="10.0"/>
      <color rgb="FF0000CC"/>
      <name val="Calibri"/>
    </font>
    <font>
      <b/>
      <sz val="10.0"/>
      <color theme="1"/>
      <name val="Calibri"/>
    </font>
    <font>
      <b/>
      <sz val="10.0"/>
      <color rgb="FFFFFFFF"/>
      <name val="Calibri"/>
    </font>
    <font>
      <b/>
      <sz val="16.0"/>
      <color rgb="FFC55A11"/>
      <name val="Calibri"/>
    </font>
    <font>
      <sz val="8.0"/>
      <color theme="1"/>
      <name val="Arial"/>
    </font>
    <font>
      <sz val="11.0"/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002060"/>
        <bgColor rgb="FF002060"/>
      </patternFill>
    </fill>
    <fill>
      <patternFill patternType="solid">
        <fgColor rgb="FF0070C0"/>
        <bgColor rgb="FF0070C0"/>
      </patternFill>
    </fill>
    <fill>
      <patternFill patternType="solid">
        <fgColor rgb="FFCDCEC2"/>
        <bgColor rgb="FFCDCEC2"/>
      </patternFill>
    </fill>
    <fill>
      <patternFill patternType="solid">
        <fgColor rgb="FFFFE598"/>
        <bgColor rgb="FFFFE598"/>
      </patternFill>
    </fill>
    <fill>
      <patternFill patternType="solid">
        <fgColor rgb="FFDEEAF6"/>
        <bgColor rgb="FFDEEAF6"/>
      </patternFill>
    </fill>
    <fill>
      <patternFill patternType="solid">
        <fgColor rgb="FFFFFF00"/>
        <bgColor rgb="FFFFFF00"/>
      </patternFill>
    </fill>
  </fills>
  <borders count="8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ck">
        <color theme="0"/>
      </top>
      <bottom style="thick">
        <color theme="0"/>
      </bottom>
    </border>
    <border>
      <bottom style="double">
        <color rgb="FF000000"/>
      </bottom>
    </border>
    <border>
      <left/>
      <right/>
      <top style="thick">
        <color theme="0"/>
      </top>
      <bottom/>
    </border>
    <border>
      <left/>
      <right/>
      <top style="thin">
        <color rgb="FFFFFFFF"/>
      </top>
      <bottom/>
    </border>
    <border>
      <left/>
      <right/>
      <top style="medium">
        <color rgb="FFFFFFFF"/>
      </top>
      <bottom/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readingOrder="0"/>
    </xf>
    <xf borderId="0" fillId="0" fontId="3" numFmtId="0" xfId="0" applyFont="1"/>
    <xf borderId="1" fillId="2" fontId="4" numFmtId="0" xfId="0" applyBorder="1" applyFill="1" applyFont="1"/>
    <xf borderId="1" fillId="2" fontId="4" numFmtId="0" xfId="0" applyAlignment="1" applyBorder="1" applyFont="1">
      <alignment horizontal="center"/>
    </xf>
    <xf borderId="0" fillId="0" fontId="4" numFmtId="0" xfId="0" applyAlignment="1" applyFont="1">
      <alignment horizontal="center"/>
    </xf>
    <xf borderId="1" fillId="3" fontId="5" numFmtId="0" xfId="0" applyAlignment="1" applyBorder="1" applyFill="1" applyFont="1">
      <alignment horizontal="left" vertical="center"/>
    </xf>
    <xf borderId="1" fillId="3" fontId="6" numFmtId="0" xfId="0" applyAlignment="1" applyBorder="1" applyFont="1">
      <alignment horizontal="center"/>
    </xf>
    <xf borderId="2" fillId="4" fontId="7" numFmtId="0" xfId="0" applyAlignment="1" applyBorder="1" applyFill="1" applyFont="1">
      <alignment vertical="center"/>
    </xf>
    <xf borderId="2" fillId="4" fontId="8" numFmtId="0" xfId="0" applyAlignment="1" applyBorder="1" applyFont="1">
      <alignment horizontal="center" shrinkToFit="0" wrapText="1"/>
    </xf>
    <xf borderId="2" fillId="0" fontId="7" numFmtId="0" xfId="0" applyAlignment="1" applyBorder="1" applyFont="1">
      <alignment vertical="center"/>
    </xf>
    <xf borderId="0" fillId="0" fontId="9" numFmtId="0" xfId="0" applyFont="1"/>
    <xf borderId="2" fillId="0" fontId="7" numFmtId="1" xfId="0" applyAlignment="1" applyBorder="1" applyFont="1" applyNumberFormat="1">
      <alignment horizontal="right"/>
    </xf>
    <xf borderId="2" fillId="0" fontId="7" numFmtId="1" xfId="0" applyAlignment="1" applyBorder="1" applyFont="1" applyNumberFormat="1">
      <alignment horizontal="center"/>
    </xf>
    <xf borderId="3" fillId="5" fontId="10" numFmtId="37" xfId="0" applyAlignment="1" applyBorder="1" applyFill="1" applyFont="1" applyNumberFormat="1">
      <alignment horizontal="right"/>
    </xf>
    <xf borderId="2" fillId="0" fontId="4" numFmtId="0" xfId="0" applyAlignment="1" applyBorder="1" applyFont="1">
      <alignment vertical="center"/>
    </xf>
    <xf borderId="2" fillId="0" fontId="4" numFmtId="37" xfId="0" applyAlignment="1" applyBorder="1" applyFont="1" applyNumberFormat="1">
      <alignment vertical="center"/>
    </xf>
    <xf borderId="2" fillId="0" fontId="4" numFmtId="0" xfId="0" applyAlignment="1" applyBorder="1" applyFont="1">
      <alignment horizontal="left" vertical="center"/>
    </xf>
    <xf borderId="0" fillId="0" fontId="10" numFmtId="37" xfId="0" applyAlignment="1" applyFont="1" applyNumberFormat="1">
      <alignment horizontal="right"/>
    </xf>
    <xf borderId="0" fillId="0" fontId="4" numFmtId="0" xfId="0" applyAlignment="1" applyFont="1">
      <alignment vertical="center"/>
    </xf>
    <xf borderId="0" fillId="0" fontId="11" numFmtId="3" xfId="0" applyAlignment="1" applyFont="1" applyNumberFormat="1">
      <alignment horizontal="center" vertical="center"/>
    </xf>
    <xf borderId="2" fillId="4" fontId="7" numFmtId="0" xfId="0" applyAlignment="1" applyBorder="1" applyFont="1">
      <alignment horizontal="center" shrinkToFit="0" vertical="center" wrapText="1"/>
    </xf>
    <xf borderId="2" fillId="0" fontId="4" numFmtId="164" xfId="0" applyAlignment="1" applyBorder="1" applyFont="1" applyNumberFormat="1">
      <alignment horizontal="right" vertical="center"/>
    </xf>
    <xf borderId="2" fillId="0" fontId="4" numFmtId="164" xfId="0" applyAlignment="1" applyBorder="1" applyFont="1" applyNumberFormat="1">
      <alignment horizontal="center" vertical="center"/>
    </xf>
    <xf borderId="2" fillId="0" fontId="8" numFmtId="0" xfId="0" applyAlignment="1" applyBorder="1" applyFont="1">
      <alignment horizontal="left" vertical="center"/>
    </xf>
    <xf borderId="2" fillId="0" fontId="8" numFmtId="3" xfId="0" applyBorder="1" applyFont="1" applyNumberFormat="1"/>
    <xf borderId="2" fillId="0" fontId="8" numFmtId="3" xfId="0" applyAlignment="1" applyBorder="1" applyFont="1" applyNumberFormat="1">
      <alignment horizontal="center"/>
    </xf>
    <xf borderId="2" fillId="0" fontId="4" numFmtId="0" xfId="0" applyAlignment="1" applyBorder="1" applyFont="1">
      <alignment horizontal="left" shrinkToFit="0" vertical="center" wrapText="1"/>
    </xf>
    <xf borderId="2" fillId="0" fontId="4" numFmtId="9" xfId="0" applyBorder="1" applyFont="1" applyNumberFormat="1"/>
    <xf borderId="2" fillId="0" fontId="4" numFmtId="9" xfId="0" applyAlignment="1" applyBorder="1" applyFont="1" applyNumberFormat="1">
      <alignment horizontal="center"/>
    </xf>
    <xf borderId="0" fillId="0" fontId="12" numFmtId="9" xfId="0" applyAlignment="1" applyFont="1" applyNumberFormat="1">
      <alignment horizontal="center" vertical="center"/>
    </xf>
    <xf borderId="2" fillId="0" fontId="4" numFmtId="3" xfId="0" applyAlignment="1" applyBorder="1" applyFont="1" applyNumberFormat="1">
      <alignment horizontal="center"/>
    </xf>
    <xf borderId="0" fillId="0" fontId="8" numFmtId="3" xfId="0" applyAlignment="1" applyFont="1" applyNumberFormat="1">
      <alignment horizontal="left" vertical="center"/>
    </xf>
    <xf borderId="0" fillId="0" fontId="4" numFmtId="3" xfId="0" applyAlignment="1" applyFont="1" applyNumberFormat="1">
      <alignment horizontal="center"/>
    </xf>
    <xf borderId="2" fillId="6" fontId="7" numFmtId="3" xfId="0" applyAlignment="1" applyBorder="1" applyFill="1" applyFont="1" applyNumberFormat="1">
      <alignment horizontal="left" vertical="center"/>
    </xf>
    <xf borderId="2" fillId="6" fontId="4" numFmtId="3" xfId="0" applyBorder="1" applyFont="1" applyNumberFormat="1"/>
    <xf borderId="2" fillId="6" fontId="4" numFmtId="3" xfId="0" applyAlignment="1" applyBorder="1" applyFont="1" applyNumberFormat="1">
      <alignment horizontal="center"/>
    </xf>
    <xf borderId="2" fillId="0" fontId="8" numFmtId="0" xfId="0" applyAlignment="1" applyBorder="1" applyFont="1">
      <alignment shrinkToFit="0" vertical="center" wrapText="1"/>
    </xf>
    <xf borderId="2" fillId="7" fontId="8" numFmtId="0" xfId="0" applyAlignment="1" applyBorder="1" applyFill="1" applyFont="1">
      <alignment vertical="center"/>
    </xf>
    <xf borderId="2" fillId="7" fontId="8" numFmtId="3" xfId="0" applyBorder="1" applyFont="1" applyNumberFormat="1"/>
    <xf borderId="2" fillId="7" fontId="8" numFmtId="3" xfId="0" applyAlignment="1" applyBorder="1" applyFont="1" applyNumberFormat="1">
      <alignment horizontal="center"/>
    </xf>
    <xf borderId="2" fillId="6" fontId="7" numFmtId="0" xfId="0" applyAlignment="1" applyBorder="1" applyFont="1">
      <alignment horizontal="left"/>
    </xf>
    <xf borderId="0" fillId="0" fontId="4" numFmtId="3" xfId="0" applyAlignment="1" applyFont="1" applyNumberFormat="1">
      <alignment horizontal="left" vertical="center"/>
    </xf>
    <xf borderId="4" fillId="0" fontId="13" numFmtId="3" xfId="0" applyAlignment="1" applyBorder="1" applyFont="1" applyNumberFormat="1">
      <alignment horizontal="left"/>
    </xf>
    <xf borderId="4" fillId="0" fontId="14" numFmtId="0" xfId="0" applyBorder="1" applyFont="1"/>
    <xf borderId="0" fillId="0" fontId="15" numFmtId="3" xfId="0" applyAlignment="1" applyFont="1" applyNumberFormat="1">
      <alignment horizontal="center" vertical="center"/>
    </xf>
    <xf borderId="0" fillId="0" fontId="16" numFmtId="3" xfId="0" applyAlignment="1" applyFont="1" applyNumberFormat="1">
      <alignment horizontal="center" vertical="center"/>
    </xf>
    <xf borderId="0" fillId="0" fontId="17" numFmtId="165" xfId="0" applyAlignment="1" applyFont="1" applyNumberFormat="1">
      <alignment horizontal="center" vertical="center"/>
    </xf>
    <xf borderId="4" fillId="0" fontId="18" numFmtId="3" xfId="0" applyAlignment="1" applyBorder="1" applyFont="1" applyNumberFormat="1">
      <alignment horizontal="left"/>
    </xf>
    <xf borderId="0" fillId="0" fontId="8" numFmtId="0" xfId="0" applyAlignment="1" applyFont="1">
      <alignment horizontal="left" shrinkToFit="0" wrapText="1"/>
    </xf>
    <xf borderId="0" fillId="0" fontId="8" numFmtId="3" xfId="0" applyFont="1" applyNumberFormat="1"/>
    <xf borderId="2" fillId="0" fontId="4" numFmtId="3" xfId="0" applyAlignment="1" applyBorder="1" applyFont="1" applyNumberFormat="1">
      <alignment vertical="center"/>
    </xf>
    <xf borderId="0" fillId="0" fontId="9" numFmtId="37" xfId="0" applyFont="1" applyNumberFormat="1"/>
    <xf borderId="5" fillId="5" fontId="1" numFmtId="37" xfId="0" applyAlignment="1" applyBorder="1" applyFont="1" applyNumberFormat="1">
      <alignment horizontal="right"/>
    </xf>
    <xf borderId="3" fillId="5" fontId="1" numFmtId="37" xfId="0" applyAlignment="1" applyBorder="1" applyFont="1" applyNumberFormat="1">
      <alignment horizontal="right"/>
    </xf>
    <xf borderId="0" fillId="0" fontId="1" numFmtId="37" xfId="0" applyAlignment="1" applyFont="1" applyNumberFormat="1">
      <alignment horizontal="right"/>
    </xf>
    <xf borderId="5" fillId="5" fontId="19" numFmtId="37" xfId="0" applyAlignment="1" applyBorder="1" applyFont="1" applyNumberFormat="1">
      <alignment horizontal="right"/>
    </xf>
    <xf borderId="3" fillId="5" fontId="19" numFmtId="37" xfId="0" applyAlignment="1" applyBorder="1" applyFont="1" applyNumberFormat="1">
      <alignment horizontal="right"/>
    </xf>
    <xf borderId="0" fillId="0" fontId="19" numFmtId="37" xfId="0" applyAlignment="1" applyFont="1" applyNumberFormat="1">
      <alignment horizontal="right"/>
    </xf>
    <xf borderId="5" fillId="5" fontId="20" numFmtId="37" xfId="0" applyAlignment="1" applyBorder="1" applyFont="1" applyNumberFormat="1">
      <alignment horizontal="right" vertical="center"/>
    </xf>
    <xf borderId="3" fillId="5" fontId="20" numFmtId="37" xfId="0" applyAlignment="1" applyBorder="1" applyFont="1" applyNumberFormat="1">
      <alignment horizontal="right" vertical="center"/>
    </xf>
    <xf borderId="0" fillId="0" fontId="20" numFmtId="37" xfId="0" applyAlignment="1" applyFont="1" applyNumberFormat="1">
      <alignment horizontal="right" vertical="center"/>
    </xf>
    <xf borderId="1" fillId="8" fontId="4" numFmtId="0" xfId="0" applyBorder="1" applyFill="1" applyFont="1"/>
    <xf borderId="5" fillId="5" fontId="20" numFmtId="37" xfId="0" applyAlignment="1" applyBorder="1" applyFont="1" applyNumberFormat="1">
      <alignment horizontal="right"/>
    </xf>
    <xf borderId="0" fillId="0" fontId="4" numFmtId="37" xfId="0" applyFont="1" applyNumberFormat="1"/>
    <xf borderId="3" fillId="5" fontId="20" numFmtId="37" xfId="0" applyAlignment="1" applyBorder="1" applyFont="1" applyNumberFormat="1">
      <alignment horizontal="right"/>
    </xf>
    <xf borderId="0" fillId="0" fontId="20" numFmtId="37" xfId="0" applyAlignment="1" applyFont="1" applyNumberFormat="1">
      <alignment horizontal="right"/>
    </xf>
    <xf borderId="0" fillId="0" fontId="1" numFmtId="37" xfId="0" applyAlignment="1" applyFont="1" applyNumberFormat="1">
      <alignment horizontal="right" vertical="center"/>
    </xf>
    <xf borderId="1" fillId="5" fontId="1" numFmtId="37" xfId="0" applyAlignment="1" applyBorder="1" applyFont="1" applyNumberFormat="1">
      <alignment horizontal="right" vertical="center"/>
    </xf>
    <xf borderId="6" fillId="5" fontId="1" numFmtId="37" xfId="0" applyAlignment="1" applyBorder="1" applyFont="1" applyNumberFormat="1">
      <alignment horizontal="right" vertical="center"/>
    </xf>
    <xf borderId="7" fillId="5" fontId="1" numFmtId="37" xfId="0" applyAlignment="1" applyBorder="1" applyFont="1" applyNumberFormat="1">
      <alignment horizontal="right" vertical="center"/>
    </xf>
    <xf borderId="0" fillId="0" fontId="1" numFmtId="37" xfId="0" applyAlignment="1" applyFont="1" applyNumberFormat="1">
      <alignment vertical="center"/>
    </xf>
    <xf borderId="0" fillId="0" fontId="4" numFmtId="166" xfId="0" applyFont="1" applyNumberFormat="1"/>
    <xf borderId="2" fillId="0" fontId="7" numFmtId="166" xfId="0" applyAlignment="1" applyBorder="1" applyFont="1" applyNumberFormat="1">
      <alignment horizontal="right"/>
    </xf>
    <xf borderId="2" fillId="0" fontId="4" numFmtId="166" xfId="0" applyAlignment="1" applyBorder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40" Type="http://schemas.openxmlformats.org/officeDocument/2006/relationships/worksheet" Target="worksheets/sheet37.xml"/><Relationship Id="rId84" Type="http://schemas.openxmlformats.org/officeDocument/2006/relationships/worksheet" Target="worksheets/sheet81.xml"/><Relationship Id="rId83" Type="http://schemas.openxmlformats.org/officeDocument/2006/relationships/worksheet" Target="worksheets/sheet80.xml"/><Relationship Id="rId42" Type="http://schemas.openxmlformats.org/officeDocument/2006/relationships/worksheet" Target="worksheets/sheet39.xml"/><Relationship Id="rId41" Type="http://schemas.openxmlformats.org/officeDocument/2006/relationships/worksheet" Target="worksheets/sheet38.xml"/><Relationship Id="rId85" Type="http://customschemas.google.com/relationships/workbookmetadata" Target="metadata"/><Relationship Id="rId44" Type="http://schemas.openxmlformats.org/officeDocument/2006/relationships/worksheet" Target="worksheets/sheet41.xml"/><Relationship Id="rId43" Type="http://schemas.openxmlformats.org/officeDocument/2006/relationships/worksheet" Target="worksheets/sheet40.xml"/><Relationship Id="rId46" Type="http://schemas.openxmlformats.org/officeDocument/2006/relationships/worksheet" Target="worksheets/sheet43.xml"/><Relationship Id="rId45" Type="http://schemas.openxmlformats.org/officeDocument/2006/relationships/worksheet" Target="worksheets/sheet42.xml"/><Relationship Id="rId80" Type="http://schemas.openxmlformats.org/officeDocument/2006/relationships/worksheet" Target="worksheets/sheet77.xml"/><Relationship Id="rId82" Type="http://schemas.openxmlformats.org/officeDocument/2006/relationships/worksheet" Target="worksheets/sheet79.xml"/><Relationship Id="rId81" Type="http://schemas.openxmlformats.org/officeDocument/2006/relationships/worksheet" Target="worksheets/sheet7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48" Type="http://schemas.openxmlformats.org/officeDocument/2006/relationships/worksheet" Target="worksheets/sheet45.xml"/><Relationship Id="rId47" Type="http://schemas.openxmlformats.org/officeDocument/2006/relationships/worksheet" Target="worksheets/sheet44.xml"/><Relationship Id="rId49" Type="http://schemas.openxmlformats.org/officeDocument/2006/relationships/worksheet" Target="worksheets/sheet4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73" Type="http://schemas.openxmlformats.org/officeDocument/2006/relationships/worksheet" Target="worksheets/sheet70.xml"/><Relationship Id="rId72" Type="http://schemas.openxmlformats.org/officeDocument/2006/relationships/worksheet" Target="worksheets/sheet69.xml"/><Relationship Id="rId31" Type="http://schemas.openxmlformats.org/officeDocument/2006/relationships/worksheet" Target="worksheets/sheet28.xml"/><Relationship Id="rId75" Type="http://schemas.openxmlformats.org/officeDocument/2006/relationships/worksheet" Target="worksheets/sheet72.xml"/><Relationship Id="rId30" Type="http://schemas.openxmlformats.org/officeDocument/2006/relationships/worksheet" Target="worksheets/sheet27.xml"/><Relationship Id="rId74" Type="http://schemas.openxmlformats.org/officeDocument/2006/relationships/worksheet" Target="worksheets/sheet71.xml"/><Relationship Id="rId33" Type="http://schemas.openxmlformats.org/officeDocument/2006/relationships/worksheet" Target="worksheets/sheet30.xml"/><Relationship Id="rId77" Type="http://schemas.openxmlformats.org/officeDocument/2006/relationships/worksheet" Target="worksheets/sheet74.xml"/><Relationship Id="rId32" Type="http://schemas.openxmlformats.org/officeDocument/2006/relationships/worksheet" Target="worksheets/sheet29.xml"/><Relationship Id="rId76" Type="http://schemas.openxmlformats.org/officeDocument/2006/relationships/worksheet" Target="worksheets/sheet73.xml"/><Relationship Id="rId35" Type="http://schemas.openxmlformats.org/officeDocument/2006/relationships/worksheet" Target="worksheets/sheet32.xml"/><Relationship Id="rId79" Type="http://schemas.openxmlformats.org/officeDocument/2006/relationships/worksheet" Target="worksheets/sheet76.xml"/><Relationship Id="rId34" Type="http://schemas.openxmlformats.org/officeDocument/2006/relationships/worksheet" Target="worksheets/sheet31.xml"/><Relationship Id="rId78" Type="http://schemas.openxmlformats.org/officeDocument/2006/relationships/worksheet" Target="worksheets/sheet75.xml"/><Relationship Id="rId71" Type="http://schemas.openxmlformats.org/officeDocument/2006/relationships/worksheet" Target="worksheets/sheet68.xml"/><Relationship Id="rId70" Type="http://schemas.openxmlformats.org/officeDocument/2006/relationships/worksheet" Target="worksheets/sheet67.xml"/><Relationship Id="rId37" Type="http://schemas.openxmlformats.org/officeDocument/2006/relationships/worksheet" Target="worksheets/sheet34.xml"/><Relationship Id="rId36" Type="http://schemas.openxmlformats.org/officeDocument/2006/relationships/worksheet" Target="worksheets/sheet33.xml"/><Relationship Id="rId39" Type="http://schemas.openxmlformats.org/officeDocument/2006/relationships/worksheet" Target="worksheets/sheet36.xml"/><Relationship Id="rId38" Type="http://schemas.openxmlformats.org/officeDocument/2006/relationships/worksheet" Target="worksheets/sheet35.xml"/><Relationship Id="rId62" Type="http://schemas.openxmlformats.org/officeDocument/2006/relationships/worksheet" Target="worksheets/sheet59.xml"/><Relationship Id="rId61" Type="http://schemas.openxmlformats.org/officeDocument/2006/relationships/worksheet" Target="worksheets/sheet58.xml"/><Relationship Id="rId20" Type="http://schemas.openxmlformats.org/officeDocument/2006/relationships/worksheet" Target="worksheets/sheet17.xml"/><Relationship Id="rId64" Type="http://schemas.openxmlformats.org/officeDocument/2006/relationships/worksheet" Target="worksheets/sheet61.xml"/><Relationship Id="rId63" Type="http://schemas.openxmlformats.org/officeDocument/2006/relationships/worksheet" Target="worksheets/sheet60.xml"/><Relationship Id="rId22" Type="http://schemas.openxmlformats.org/officeDocument/2006/relationships/worksheet" Target="worksheets/sheet19.xml"/><Relationship Id="rId66" Type="http://schemas.openxmlformats.org/officeDocument/2006/relationships/worksheet" Target="worksheets/sheet63.xml"/><Relationship Id="rId21" Type="http://schemas.openxmlformats.org/officeDocument/2006/relationships/worksheet" Target="worksheets/sheet18.xml"/><Relationship Id="rId65" Type="http://schemas.openxmlformats.org/officeDocument/2006/relationships/worksheet" Target="worksheets/sheet62.xml"/><Relationship Id="rId24" Type="http://schemas.openxmlformats.org/officeDocument/2006/relationships/worksheet" Target="worksheets/sheet21.xml"/><Relationship Id="rId68" Type="http://schemas.openxmlformats.org/officeDocument/2006/relationships/worksheet" Target="worksheets/sheet65.xml"/><Relationship Id="rId23" Type="http://schemas.openxmlformats.org/officeDocument/2006/relationships/worksheet" Target="worksheets/sheet20.xml"/><Relationship Id="rId67" Type="http://schemas.openxmlformats.org/officeDocument/2006/relationships/worksheet" Target="worksheets/sheet64.xml"/><Relationship Id="rId60" Type="http://schemas.openxmlformats.org/officeDocument/2006/relationships/worksheet" Target="worksheets/sheet57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69" Type="http://schemas.openxmlformats.org/officeDocument/2006/relationships/worksheet" Target="worksheets/sheet66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29" Type="http://schemas.openxmlformats.org/officeDocument/2006/relationships/worksheet" Target="worksheets/sheet26.xml"/><Relationship Id="rId51" Type="http://schemas.openxmlformats.org/officeDocument/2006/relationships/worksheet" Target="worksheets/sheet48.xml"/><Relationship Id="rId50" Type="http://schemas.openxmlformats.org/officeDocument/2006/relationships/worksheet" Target="worksheets/sheet47.xml"/><Relationship Id="rId53" Type="http://schemas.openxmlformats.org/officeDocument/2006/relationships/worksheet" Target="worksheets/sheet50.xml"/><Relationship Id="rId52" Type="http://schemas.openxmlformats.org/officeDocument/2006/relationships/worksheet" Target="worksheets/sheet49.xml"/><Relationship Id="rId11" Type="http://schemas.openxmlformats.org/officeDocument/2006/relationships/worksheet" Target="worksheets/sheet8.xml"/><Relationship Id="rId55" Type="http://schemas.openxmlformats.org/officeDocument/2006/relationships/worksheet" Target="worksheets/sheet52.xml"/><Relationship Id="rId10" Type="http://schemas.openxmlformats.org/officeDocument/2006/relationships/worksheet" Target="worksheets/sheet7.xml"/><Relationship Id="rId54" Type="http://schemas.openxmlformats.org/officeDocument/2006/relationships/worksheet" Target="worksheets/sheet51.xml"/><Relationship Id="rId13" Type="http://schemas.openxmlformats.org/officeDocument/2006/relationships/worksheet" Target="worksheets/sheet10.xml"/><Relationship Id="rId57" Type="http://schemas.openxmlformats.org/officeDocument/2006/relationships/worksheet" Target="worksheets/sheet54.xml"/><Relationship Id="rId12" Type="http://schemas.openxmlformats.org/officeDocument/2006/relationships/worksheet" Target="worksheets/sheet9.xml"/><Relationship Id="rId56" Type="http://schemas.openxmlformats.org/officeDocument/2006/relationships/worksheet" Target="worksheets/sheet53.xml"/><Relationship Id="rId15" Type="http://schemas.openxmlformats.org/officeDocument/2006/relationships/worksheet" Target="worksheets/sheet12.xml"/><Relationship Id="rId59" Type="http://schemas.openxmlformats.org/officeDocument/2006/relationships/worksheet" Target="worksheets/sheet56.xml"/><Relationship Id="rId14" Type="http://schemas.openxmlformats.org/officeDocument/2006/relationships/worksheet" Target="worksheets/sheet11.xml"/><Relationship Id="rId58" Type="http://schemas.openxmlformats.org/officeDocument/2006/relationships/worksheet" Target="worksheets/sheet55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'ENE-2019'!$C$24:$Q$24</c:f>
            </c:strRef>
          </c:cat>
          <c:val>
            <c:numRef>
              <c:f>'ENE-2019'!$C$27:$Q$27</c:f>
              <c:numCache/>
            </c:numRef>
          </c:val>
        </c:ser>
        <c:axId val="684577573"/>
        <c:axId val="1344821122"/>
      </c:barChart>
      <c:catAx>
        <c:axId val="6845775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344821122"/>
      </c:catAx>
      <c:valAx>
        <c:axId val="1344821122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684577573"/>
      </c:valAx>
      <c:spPr>
        <a:solidFill>
          <a:srgbClr val="FBFBFB"/>
        </a:solidFill>
      </c:spPr>
    </c:plotArea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'MAR-2019'!$C$24:$Q$24</c:f>
            </c:strRef>
          </c:cat>
          <c:val>
            <c:numRef>
              <c:f>'MAR-2019'!$C$28:$Q$28</c:f>
              <c:numCache/>
            </c:numRef>
          </c:val>
        </c:ser>
        <c:axId val="1577703070"/>
        <c:axId val="811665320"/>
      </c:barChart>
      <c:catAx>
        <c:axId val="157770307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</a:p>
        </c:txPr>
        <c:crossAx val="811665320"/>
      </c:catAx>
      <c:valAx>
        <c:axId val="811665320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577703070"/>
      </c:valAx>
      <c:spPr>
        <a:solidFill>
          <a:srgbClr val="FBFBFB"/>
        </a:solidFill>
      </c:spPr>
    </c:plotArea>
    <c:plotVisOnly val="1"/>
  </c:chart>
</c:chartSpace>
</file>

<file path=xl/charts/chart10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'ENE-2021'!$C$24:$P$24</c:f>
            </c:strRef>
          </c:cat>
          <c:val>
            <c:numRef>
              <c:f>'ENE-2021'!$C$32:$P$32</c:f>
              <c:numCache/>
            </c:numRef>
          </c:val>
        </c:ser>
        <c:axId val="2059384555"/>
        <c:axId val="1724131086"/>
      </c:barChart>
      <c:catAx>
        <c:axId val="20593845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24131086"/>
      </c:catAx>
      <c:valAx>
        <c:axId val="172413108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59384555"/>
        <c:majorUnit val="10.0"/>
      </c:valAx>
      <c:spPr>
        <a:solidFill>
          <a:srgbClr val="F9F9F9"/>
        </a:solidFill>
      </c:spPr>
    </c:plotArea>
    <c:plotVisOnly val="1"/>
  </c:chart>
</c:chartSpace>
</file>

<file path=xl/charts/chart10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'FEB-2021'!$C$24:$P$24</c:f>
            </c:strRef>
          </c:cat>
          <c:val>
            <c:numRef>
              <c:f>'FEB-2021'!$C$27:$P$27</c:f>
              <c:numCache/>
            </c:numRef>
          </c:val>
        </c:ser>
        <c:axId val="1078717267"/>
        <c:axId val="978929183"/>
      </c:barChart>
      <c:catAx>
        <c:axId val="107871726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78929183"/>
      </c:catAx>
      <c:valAx>
        <c:axId val="978929183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078717267"/>
      </c:valAx>
      <c:spPr>
        <a:solidFill>
          <a:srgbClr val="FBFBFB"/>
        </a:solidFill>
      </c:spPr>
    </c:plotArea>
    <c:plotVisOnly val="1"/>
  </c:chart>
</c:chartSpace>
</file>

<file path=xl/charts/chart10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'FEB-2021'!$C$24:$P$24</c:f>
            </c:strRef>
          </c:cat>
          <c:val>
            <c:numRef>
              <c:f>'FEB-2021'!$C$28:$P$28</c:f>
              <c:numCache/>
            </c:numRef>
          </c:val>
        </c:ser>
        <c:axId val="1259948304"/>
        <c:axId val="1681931785"/>
      </c:barChart>
      <c:catAx>
        <c:axId val="1259948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81931785"/>
      </c:catAx>
      <c:valAx>
        <c:axId val="1681931785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259948304"/>
      </c:valAx>
      <c:spPr>
        <a:solidFill>
          <a:srgbClr val="FBFBFB"/>
        </a:solidFill>
      </c:spPr>
    </c:plotArea>
    <c:plotVisOnly val="1"/>
  </c:chart>
</c:chartSpace>
</file>

<file path=xl/charts/chart10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'FEB-2021'!$C$24:$P$24</c:f>
            </c:strRef>
          </c:cat>
          <c:val>
            <c:numRef>
              <c:f>'FEB-2021'!$C$31:$P$31</c:f>
              <c:numCache/>
            </c:numRef>
          </c:val>
        </c:ser>
        <c:axId val="697716907"/>
        <c:axId val="1342420219"/>
      </c:barChart>
      <c:catAx>
        <c:axId val="6977169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342420219"/>
      </c:catAx>
      <c:valAx>
        <c:axId val="134242021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697716907"/>
      </c:valAx>
      <c:spPr>
        <a:solidFill>
          <a:srgbClr val="F9F9F9"/>
        </a:solidFill>
      </c:spPr>
    </c:plotArea>
    <c:plotVisOnly val="1"/>
  </c:chart>
</c:chartSpace>
</file>

<file path=xl/charts/chart10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'FEB-2021'!$C$24:$P$24</c:f>
            </c:strRef>
          </c:cat>
          <c:val>
            <c:numRef>
              <c:f>'FEB-2021'!$C$32:$P$32</c:f>
              <c:numCache/>
            </c:numRef>
          </c:val>
        </c:ser>
        <c:axId val="565215368"/>
        <c:axId val="1845890109"/>
      </c:barChart>
      <c:catAx>
        <c:axId val="565215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845890109"/>
      </c:catAx>
      <c:valAx>
        <c:axId val="184589010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565215368"/>
        <c:majorUnit val="10.0"/>
      </c:valAx>
      <c:spPr>
        <a:solidFill>
          <a:srgbClr val="F9F9F9"/>
        </a:solidFill>
      </c:spPr>
    </c:plotArea>
    <c:plotVisOnly val="1"/>
  </c:chart>
</c:chartSpace>
</file>

<file path=xl/charts/chart10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'MARZO-2021'!$C$24:$P$24</c:f>
            </c:strRef>
          </c:cat>
          <c:val>
            <c:numRef>
              <c:f>'MARZO-2021'!$C$27:$P$27</c:f>
              <c:numCache/>
            </c:numRef>
          </c:val>
        </c:ser>
        <c:axId val="1466256960"/>
        <c:axId val="1509034838"/>
      </c:barChart>
      <c:catAx>
        <c:axId val="1466256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509034838"/>
      </c:catAx>
      <c:valAx>
        <c:axId val="1509034838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466256960"/>
      </c:valAx>
      <c:spPr>
        <a:solidFill>
          <a:srgbClr val="FBFBFB"/>
        </a:solidFill>
      </c:spPr>
    </c:plotArea>
    <c:plotVisOnly val="1"/>
  </c:chart>
</c:chartSpace>
</file>

<file path=xl/charts/chart10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'MARZO-2021'!$C$24:$P$24</c:f>
            </c:strRef>
          </c:cat>
          <c:val>
            <c:numRef>
              <c:f>'MARZO-2021'!$C$28:$P$28</c:f>
              <c:numCache/>
            </c:numRef>
          </c:val>
        </c:ser>
        <c:axId val="13785245"/>
        <c:axId val="1605415299"/>
      </c:barChart>
      <c:catAx>
        <c:axId val="1378524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05415299"/>
      </c:catAx>
      <c:valAx>
        <c:axId val="1605415299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3785245"/>
      </c:valAx>
      <c:spPr>
        <a:solidFill>
          <a:srgbClr val="FBFBFB"/>
        </a:solidFill>
      </c:spPr>
    </c:plotArea>
    <c:plotVisOnly val="1"/>
  </c:chart>
</c:chartSpace>
</file>

<file path=xl/charts/chart10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'MARZO-2021'!$C$24:$P$24</c:f>
            </c:strRef>
          </c:cat>
          <c:val>
            <c:numRef>
              <c:f>'MARZO-2021'!$C$31:$P$31</c:f>
              <c:numCache/>
            </c:numRef>
          </c:val>
        </c:ser>
        <c:axId val="1472457346"/>
        <c:axId val="524540933"/>
      </c:barChart>
      <c:catAx>
        <c:axId val="147245734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524540933"/>
      </c:catAx>
      <c:valAx>
        <c:axId val="52454093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472457346"/>
      </c:valAx>
      <c:spPr>
        <a:solidFill>
          <a:srgbClr val="F9F9F9"/>
        </a:solidFill>
      </c:spPr>
    </c:plotArea>
    <c:plotVisOnly val="1"/>
  </c:chart>
</c:chartSpace>
</file>

<file path=xl/charts/chart10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'MARZO-2021'!$C$24:$P$24</c:f>
            </c:strRef>
          </c:cat>
          <c:val>
            <c:numRef>
              <c:f>'MARZO-2021'!$C$32:$P$32</c:f>
              <c:numCache/>
            </c:numRef>
          </c:val>
        </c:ser>
        <c:axId val="161410294"/>
        <c:axId val="794200904"/>
      </c:barChart>
      <c:catAx>
        <c:axId val="16141029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94200904"/>
      </c:catAx>
      <c:valAx>
        <c:axId val="7942009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61410294"/>
        <c:majorUnit val="10.0"/>
      </c:valAx>
      <c:spPr>
        <a:solidFill>
          <a:srgbClr val="F9F9F9"/>
        </a:solidFill>
      </c:spPr>
    </c:plotArea>
    <c:plotVisOnly val="1"/>
  </c:chart>
</c:chartSpace>
</file>

<file path=xl/charts/chart10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'ABR-2021'!$C$24:$P$24</c:f>
            </c:strRef>
          </c:cat>
          <c:val>
            <c:numRef>
              <c:f>'ABR-2021'!$C$27:$P$27</c:f>
              <c:numCache/>
            </c:numRef>
          </c:val>
        </c:ser>
        <c:axId val="1783119173"/>
        <c:axId val="1465924167"/>
      </c:barChart>
      <c:catAx>
        <c:axId val="17831191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465924167"/>
      </c:catAx>
      <c:valAx>
        <c:axId val="1465924167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783119173"/>
      </c:valAx>
      <c:spPr>
        <a:solidFill>
          <a:srgbClr val="FBFBFB"/>
        </a:solidFill>
      </c:spPr>
    </c:plotArea>
    <c:plotVisOnly val="1"/>
  </c:chart>
</c:chartSpace>
</file>

<file path=xl/charts/chart1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'MAR-2019'!$C$24:$Q$24</c:f>
            </c:strRef>
          </c:cat>
          <c:val>
            <c:numRef>
              <c:f>'MAR-2019'!$C$31:$Q$31</c:f>
              <c:numCache/>
            </c:numRef>
          </c:val>
        </c:ser>
        <c:axId val="1442151237"/>
        <c:axId val="991396298"/>
      </c:barChart>
      <c:catAx>
        <c:axId val="144215123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91396298"/>
      </c:catAx>
      <c:valAx>
        <c:axId val="99139629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442151237"/>
      </c:valAx>
      <c:spPr>
        <a:solidFill>
          <a:srgbClr val="F9F9F9"/>
        </a:solidFill>
      </c:spPr>
    </c:plotArea>
    <c:plotVisOnly val="1"/>
  </c:chart>
</c:chartSpace>
</file>

<file path=xl/charts/chart1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'ABR-2021'!$C$24:$P$24</c:f>
            </c:strRef>
          </c:cat>
          <c:val>
            <c:numRef>
              <c:f>'ABR-2021'!$C$28:$P$28</c:f>
              <c:numCache/>
            </c:numRef>
          </c:val>
        </c:ser>
        <c:axId val="1568157513"/>
        <c:axId val="1707012534"/>
      </c:barChart>
      <c:catAx>
        <c:axId val="156815751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07012534"/>
      </c:catAx>
      <c:valAx>
        <c:axId val="1707012534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568157513"/>
      </c:valAx>
      <c:spPr>
        <a:solidFill>
          <a:srgbClr val="FBFBFB"/>
        </a:solidFill>
      </c:spPr>
    </c:plotArea>
    <c:plotVisOnly val="1"/>
  </c:chart>
</c:chartSpace>
</file>

<file path=xl/charts/chart11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'ABR-2021'!$C$24:$P$24</c:f>
            </c:strRef>
          </c:cat>
          <c:val>
            <c:numRef>
              <c:f>'ABR-2021'!$C$31:$P$31</c:f>
              <c:numCache/>
            </c:numRef>
          </c:val>
        </c:ser>
        <c:axId val="658839854"/>
        <c:axId val="1830090373"/>
      </c:barChart>
      <c:catAx>
        <c:axId val="65883985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830090373"/>
      </c:catAx>
      <c:valAx>
        <c:axId val="183009037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658839854"/>
      </c:valAx>
      <c:spPr>
        <a:solidFill>
          <a:srgbClr val="F9F9F9"/>
        </a:solidFill>
      </c:spPr>
    </c:plotArea>
    <c:plotVisOnly val="1"/>
  </c:chart>
</c:chartSpace>
</file>

<file path=xl/charts/chart11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'ABR-2021'!$C$24:$P$24</c:f>
            </c:strRef>
          </c:cat>
          <c:val>
            <c:numRef>
              <c:f>'ABR-2021'!$C$32:$P$32</c:f>
              <c:numCache/>
            </c:numRef>
          </c:val>
        </c:ser>
        <c:axId val="1146269917"/>
        <c:axId val="724175352"/>
      </c:barChart>
      <c:catAx>
        <c:axId val="114626991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24175352"/>
      </c:catAx>
      <c:valAx>
        <c:axId val="72417535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146269917"/>
        <c:majorUnit val="10.0"/>
      </c:valAx>
      <c:spPr>
        <a:solidFill>
          <a:srgbClr val="F9F9F9"/>
        </a:solidFill>
      </c:spPr>
    </c:plotArea>
    <c:plotVisOnly val="1"/>
  </c:chart>
</c:chartSpace>
</file>

<file path=xl/charts/chart11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'MAY-2021'!$C$24:$P$24</c:f>
            </c:strRef>
          </c:cat>
          <c:val>
            <c:numRef>
              <c:f>'MAY-2021'!$C$27:$P$27</c:f>
              <c:numCache/>
            </c:numRef>
          </c:val>
        </c:ser>
        <c:axId val="833844445"/>
        <c:axId val="1570802319"/>
      </c:barChart>
      <c:catAx>
        <c:axId val="83384444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570802319"/>
      </c:catAx>
      <c:valAx>
        <c:axId val="1570802319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833844445"/>
      </c:valAx>
      <c:spPr>
        <a:solidFill>
          <a:srgbClr val="FBFBFB"/>
        </a:solidFill>
      </c:spPr>
    </c:plotArea>
    <c:plotVisOnly val="1"/>
  </c:chart>
</c:chartSpace>
</file>

<file path=xl/charts/chart11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'MAY-2021'!$C$24:$P$24</c:f>
            </c:strRef>
          </c:cat>
          <c:val>
            <c:numRef>
              <c:f>'MAY-2021'!$C$28:$P$28</c:f>
              <c:numCache/>
            </c:numRef>
          </c:val>
        </c:ser>
        <c:axId val="1926726995"/>
        <c:axId val="2067456052"/>
      </c:barChart>
      <c:catAx>
        <c:axId val="19267269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67456052"/>
      </c:catAx>
      <c:valAx>
        <c:axId val="2067456052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926726995"/>
      </c:valAx>
      <c:spPr>
        <a:solidFill>
          <a:srgbClr val="FBFBFB"/>
        </a:solidFill>
      </c:spPr>
    </c:plotArea>
    <c:plotVisOnly val="1"/>
  </c:chart>
</c:chartSpace>
</file>

<file path=xl/charts/chart11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'MAY-2021'!$C$24:$P$24</c:f>
            </c:strRef>
          </c:cat>
          <c:val>
            <c:numRef>
              <c:f>'MAY-2021'!$C$31:$P$31</c:f>
              <c:numCache/>
            </c:numRef>
          </c:val>
        </c:ser>
        <c:axId val="1605949587"/>
        <c:axId val="2050564543"/>
      </c:barChart>
      <c:catAx>
        <c:axId val="16059495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50564543"/>
      </c:catAx>
      <c:valAx>
        <c:axId val="205056454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605949587"/>
      </c:valAx>
      <c:spPr>
        <a:solidFill>
          <a:srgbClr val="F9F9F9"/>
        </a:solidFill>
      </c:spPr>
    </c:plotArea>
    <c:plotVisOnly val="1"/>
  </c:chart>
</c:chartSpace>
</file>

<file path=xl/charts/chart11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'MAY-2021'!$C$24:$P$24</c:f>
            </c:strRef>
          </c:cat>
          <c:val>
            <c:numRef>
              <c:f>'MAY-2021'!$C$32:$P$32</c:f>
              <c:numCache/>
            </c:numRef>
          </c:val>
        </c:ser>
        <c:axId val="1646400738"/>
        <c:axId val="763418683"/>
      </c:barChart>
      <c:catAx>
        <c:axId val="164640073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63418683"/>
      </c:catAx>
      <c:valAx>
        <c:axId val="76341868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646400738"/>
        <c:majorUnit val="10.0"/>
      </c:valAx>
      <c:spPr>
        <a:solidFill>
          <a:srgbClr val="F9F9F9"/>
        </a:solidFill>
      </c:spPr>
    </c:plotArea>
    <c:plotVisOnly val="1"/>
  </c:chart>
</c:chartSpace>
</file>

<file path=xl/charts/chart11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'JUN-2021'!$C$24:$P$24</c:f>
            </c:strRef>
          </c:cat>
          <c:val>
            <c:numRef>
              <c:f>'JUN-2021'!$C$27:$P$27</c:f>
              <c:numCache/>
            </c:numRef>
          </c:val>
        </c:ser>
        <c:axId val="724690051"/>
        <c:axId val="509555711"/>
      </c:barChart>
      <c:catAx>
        <c:axId val="7246900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509555711"/>
      </c:catAx>
      <c:valAx>
        <c:axId val="509555711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724690051"/>
      </c:valAx>
      <c:spPr>
        <a:solidFill>
          <a:srgbClr val="FBFBFB"/>
        </a:solidFill>
      </c:spPr>
    </c:plotArea>
    <c:plotVisOnly val="1"/>
  </c:chart>
</c:chartSpace>
</file>

<file path=xl/charts/chart11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'JUN-2021'!$C$24:$P$24</c:f>
            </c:strRef>
          </c:cat>
          <c:val>
            <c:numRef>
              <c:f>'JUN-2021'!$C$28:$P$28</c:f>
              <c:numCache/>
            </c:numRef>
          </c:val>
        </c:ser>
        <c:axId val="68706119"/>
        <c:axId val="1717949132"/>
      </c:barChart>
      <c:catAx>
        <c:axId val="687061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17949132"/>
      </c:catAx>
      <c:valAx>
        <c:axId val="1717949132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68706119"/>
      </c:valAx>
      <c:spPr>
        <a:solidFill>
          <a:srgbClr val="FBFBFB"/>
        </a:solidFill>
      </c:spPr>
    </c:plotArea>
    <c:plotVisOnly val="1"/>
  </c:chart>
</c:chartSpace>
</file>

<file path=xl/charts/chart11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'JUN-2021'!$C$24:$P$24</c:f>
            </c:strRef>
          </c:cat>
          <c:val>
            <c:numRef>
              <c:f>'JUN-2021'!$C$31:$P$31</c:f>
              <c:numCache/>
            </c:numRef>
          </c:val>
        </c:ser>
        <c:axId val="1084723305"/>
        <c:axId val="1024561868"/>
      </c:barChart>
      <c:catAx>
        <c:axId val="108472330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24561868"/>
      </c:catAx>
      <c:valAx>
        <c:axId val="102456186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084723305"/>
      </c:valAx>
      <c:spPr>
        <a:solidFill>
          <a:srgbClr val="F9F9F9"/>
        </a:solidFill>
      </c:spPr>
    </c:plotArea>
    <c:plotVisOnly val="1"/>
  </c:chart>
</c:chartSpace>
</file>

<file path=xl/charts/chart1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61520394236247236"/>
          <c:y val="0.20511648132021196"/>
          <c:w val="0.9135019302025601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'MAR-2019'!$C$24:$Q$24</c:f>
            </c:strRef>
          </c:cat>
          <c:val>
            <c:numRef>
              <c:f>'MAR-2019'!$C$32:$Q$32</c:f>
              <c:numCache/>
            </c:numRef>
          </c:val>
        </c:ser>
        <c:axId val="620705860"/>
        <c:axId val="763900385"/>
      </c:barChart>
      <c:catAx>
        <c:axId val="6207058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63900385"/>
      </c:catAx>
      <c:valAx>
        <c:axId val="76390038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620705860"/>
        <c:majorUnit val="5.0"/>
      </c:valAx>
      <c:spPr>
        <a:solidFill>
          <a:srgbClr val="F9F9F9"/>
        </a:solidFill>
      </c:spPr>
    </c:plotArea>
    <c:plotVisOnly val="1"/>
  </c:chart>
</c:chartSpace>
</file>

<file path=xl/charts/chart12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'JUN-2021'!$C$24:$P$24</c:f>
            </c:strRef>
          </c:cat>
          <c:val>
            <c:numRef>
              <c:f>'JUN-2021'!$C$32:$P$32</c:f>
              <c:numCache/>
            </c:numRef>
          </c:val>
        </c:ser>
        <c:axId val="385076007"/>
        <c:axId val="1350952627"/>
      </c:barChart>
      <c:catAx>
        <c:axId val="3850760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350952627"/>
      </c:catAx>
      <c:valAx>
        <c:axId val="135095262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85076007"/>
        <c:majorUnit val="10.0"/>
      </c:valAx>
      <c:spPr>
        <a:solidFill>
          <a:srgbClr val="F9F9F9"/>
        </a:solidFill>
      </c:spPr>
    </c:plotArea>
    <c:plotVisOnly val="1"/>
  </c:chart>
</c:chartSpace>
</file>

<file path=xl/charts/chart12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'JUL-2021'!$C$24:$P$24</c:f>
            </c:strRef>
          </c:cat>
          <c:val>
            <c:numRef>
              <c:f>'JUL-2021'!$C$27:$P$27</c:f>
              <c:numCache/>
            </c:numRef>
          </c:val>
        </c:ser>
        <c:axId val="1933052318"/>
        <c:axId val="38373697"/>
      </c:barChart>
      <c:catAx>
        <c:axId val="193305231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8373697"/>
      </c:catAx>
      <c:valAx>
        <c:axId val="38373697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933052318"/>
      </c:valAx>
      <c:spPr>
        <a:solidFill>
          <a:srgbClr val="FBFBFB"/>
        </a:solidFill>
      </c:spPr>
    </c:plotArea>
    <c:plotVisOnly val="1"/>
  </c:chart>
</c:chartSpace>
</file>

<file path=xl/charts/chart12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'JUL-2021'!$C$24:$P$24</c:f>
            </c:strRef>
          </c:cat>
          <c:val>
            <c:numRef>
              <c:f>'JUL-2021'!$C$28:$P$28</c:f>
              <c:numCache/>
            </c:numRef>
          </c:val>
        </c:ser>
        <c:axId val="931743043"/>
        <c:axId val="557294956"/>
      </c:barChart>
      <c:catAx>
        <c:axId val="9317430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557294956"/>
      </c:catAx>
      <c:valAx>
        <c:axId val="557294956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931743043"/>
      </c:valAx>
      <c:spPr>
        <a:solidFill>
          <a:srgbClr val="FBFBFB"/>
        </a:solidFill>
      </c:spPr>
    </c:plotArea>
    <c:plotVisOnly val="1"/>
  </c:chart>
</c:chartSpace>
</file>

<file path=xl/charts/chart12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'JUL-2021'!$C$24:$P$24</c:f>
            </c:strRef>
          </c:cat>
          <c:val>
            <c:numRef>
              <c:f>'JUL-2021'!$C$31:$P$31</c:f>
              <c:numCache/>
            </c:numRef>
          </c:val>
        </c:ser>
        <c:axId val="1233698546"/>
        <c:axId val="2117818990"/>
      </c:barChart>
      <c:catAx>
        <c:axId val="123369854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117818990"/>
      </c:catAx>
      <c:valAx>
        <c:axId val="211781899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233698546"/>
      </c:valAx>
      <c:spPr>
        <a:solidFill>
          <a:srgbClr val="F9F9F9"/>
        </a:solidFill>
      </c:spPr>
    </c:plotArea>
    <c:plotVisOnly val="1"/>
  </c:chart>
</c:chartSpace>
</file>

<file path=xl/charts/chart12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'JUL-2021'!$C$24:$P$24</c:f>
            </c:strRef>
          </c:cat>
          <c:val>
            <c:numRef>
              <c:f>'JUL-2021'!$C$32:$P$32</c:f>
              <c:numCache/>
            </c:numRef>
          </c:val>
        </c:ser>
        <c:axId val="95793525"/>
        <c:axId val="1587975039"/>
      </c:barChart>
      <c:catAx>
        <c:axId val="9579352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587975039"/>
      </c:catAx>
      <c:valAx>
        <c:axId val="158797503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95793525"/>
        <c:majorUnit val="10.0"/>
      </c:valAx>
      <c:spPr>
        <a:solidFill>
          <a:srgbClr val="F9F9F9"/>
        </a:solidFill>
      </c:spPr>
    </c:plotArea>
    <c:plotVisOnly val="1"/>
  </c:chart>
</c:chartSpace>
</file>

<file path=xl/charts/chart12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'AGO-2021'!$C$24:$P$24</c:f>
            </c:strRef>
          </c:cat>
          <c:val>
            <c:numRef>
              <c:f>'AGO-2021'!$C$27:$P$27</c:f>
              <c:numCache/>
            </c:numRef>
          </c:val>
        </c:ser>
        <c:axId val="345834228"/>
        <c:axId val="1473854239"/>
      </c:barChart>
      <c:catAx>
        <c:axId val="3458342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473854239"/>
      </c:catAx>
      <c:valAx>
        <c:axId val="1473854239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345834228"/>
      </c:valAx>
      <c:spPr>
        <a:solidFill>
          <a:srgbClr val="FBFBFB"/>
        </a:solidFill>
      </c:spPr>
    </c:plotArea>
    <c:plotVisOnly val="1"/>
  </c:chart>
</c:chartSpace>
</file>

<file path=xl/charts/chart12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'AGO-2021'!$C$24:$P$24</c:f>
            </c:strRef>
          </c:cat>
          <c:val>
            <c:numRef>
              <c:f>'AGO-2021'!$C$28:$P$28</c:f>
              <c:numCache/>
            </c:numRef>
          </c:val>
        </c:ser>
        <c:axId val="1327389598"/>
        <c:axId val="226532141"/>
      </c:barChart>
      <c:catAx>
        <c:axId val="132738959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26532141"/>
      </c:catAx>
      <c:valAx>
        <c:axId val="226532141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327389598"/>
      </c:valAx>
      <c:spPr>
        <a:solidFill>
          <a:srgbClr val="FBFBFB"/>
        </a:solidFill>
      </c:spPr>
    </c:plotArea>
    <c:plotVisOnly val="1"/>
  </c:chart>
</c:chartSpace>
</file>

<file path=xl/charts/chart12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'AGO-2021'!$C$24:$P$24</c:f>
            </c:strRef>
          </c:cat>
          <c:val>
            <c:numRef>
              <c:f>'AGO-2021'!$C$31:$P$31</c:f>
              <c:numCache/>
            </c:numRef>
          </c:val>
        </c:ser>
        <c:axId val="1812713203"/>
        <c:axId val="1100712406"/>
      </c:barChart>
      <c:catAx>
        <c:axId val="18127132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100712406"/>
      </c:catAx>
      <c:valAx>
        <c:axId val="110071240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812713203"/>
      </c:valAx>
      <c:spPr>
        <a:solidFill>
          <a:srgbClr val="F9F9F9"/>
        </a:solidFill>
      </c:spPr>
    </c:plotArea>
    <c:plotVisOnly val="1"/>
  </c:chart>
</c:chartSpace>
</file>

<file path=xl/charts/chart12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'AGO-2021'!$C$24:$P$24</c:f>
            </c:strRef>
          </c:cat>
          <c:val>
            <c:numRef>
              <c:f>'AGO-2021'!$C$32:$P$32</c:f>
              <c:numCache/>
            </c:numRef>
          </c:val>
        </c:ser>
        <c:axId val="1643519624"/>
        <c:axId val="1945485509"/>
      </c:barChart>
      <c:catAx>
        <c:axId val="1643519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945485509"/>
      </c:catAx>
      <c:valAx>
        <c:axId val="194548550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643519624"/>
        <c:majorUnit val="10.0"/>
      </c:valAx>
      <c:spPr>
        <a:solidFill>
          <a:srgbClr val="F9F9F9"/>
        </a:solidFill>
      </c:spPr>
    </c:plotArea>
    <c:plotVisOnly val="1"/>
  </c:chart>
</c:chartSpace>
</file>

<file path=xl/charts/chart12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'SEPT-2021'!$C$24:$P$24</c:f>
            </c:strRef>
          </c:cat>
          <c:val>
            <c:numRef>
              <c:f>'SEPT-2021'!$C$27:$P$27</c:f>
              <c:numCache/>
            </c:numRef>
          </c:val>
        </c:ser>
        <c:axId val="862756641"/>
        <c:axId val="1268879795"/>
      </c:barChart>
      <c:catAx>
        <c:axId val="86275664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68879795"/>
      </c:catAx>
      <c:valAx>
        <c:axId val="1268879795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862756641"/>
      </c:valAx>
      <c:spPr>
        <a:solidFill>
          <a:srgbClr val="FBFBFB"/>
        </a:solidFill>
      </c:spPr>
    </c:plotArea>
    <c:plotVisOnly val="1"/>
  </c:chart>
</c:chartSpace>
</file>

<file path=xl/charts/chart1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'ABR-2019'!$C$24:$Q$24</c:f>
            </c:strRef>
          </c:cat>
          <c:val>
            <c:numRef>
              <c:f>'ABR-2019'!$C$27:$Q$27</c:f>
              <c:numCache/>
            </c:numRef>
          </c:val>
        </c:ser>
        <c:axId val="847567458"/>
        <c:axId val="332051605"/>
      </c:barChart>
      <c:catAx>
        <c:axId val="84756745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32051605"/>
      </c:catAx>
      <c:valAx>
        <c:axId val="332051605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847567458"/>
      </c:valAx>
      <c:spPr>
        <a:solidFill>
          <a:srgbClr val="FBFBFB"/>
        </a:solidFill>
      </c:spPr>
    </c:plotArea>
    <c:plotVisOnly val="1"/>
  </c:chart>
</c:chartSpace>
</file>

<file path=xl/charts/chart13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'SEPT-2021'!$C$24:$P$24</c:f>
            </c:strRef>
          </c:cat>
          <c:val>
            <c:numRef>
              <c:f>'SEPT-2021'!$C$28:$P$28</c:f>
              <c:numCache/>
            </c:numRef>
          </c:val>
        </c:ser>
        <c:axId val="340872546"/>
        <c:axId val="672393954"/>
      </c:barChart>
      <c:catAx>
        <c:axId val="34087254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672393954"/>
      </c:catAx>
      <c:valAx>
        <c:axId val="672393954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40872546"/>
      </c:valAx>
      <c:spPr>
        <a:solidFill>
          <a:srgbClr val="FBFBFB"/>
        </a:solidFill>
      </c:spPr>
    </c:plotArea>
    <c:plotVisOnly val="1"/>
  </c:chart>
</c:chartSpace>
</file>

<file path=xl/charts/chart13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'SEPT-2021'!$C$24:$P$24</c:f>
            </c:strRef>
          </c:cat>
          <c:val>
            <c:numRef>
              <c:f>'SEPT-2021'!$C$31:$P$31</c:f>
              <c:numCache/>
            </c:numRef>
          </c:val>
        </c:ser>
        <c:axId val="1308666395"/>
        <c:axId val="2032053429"/>
      </c:barChart>
      <c:catAx>
        <c:axId val="13086663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32053429"/>
      </c:catAx>
      <c:valAx>
        <c:axId val="203205342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308666395"/>
      </c:valAx>
      <c:spPr>
        <a:solidFill>
          <a:srgbClr val="F9F9F9"/>
        </a:solidFill>
      </c:spPr>
    </c:plotArea>
    <c:plotVisOnly val="1"/>
  </c:chart>
</c:chartSpace>
</file>

<file path=xl/charts/chart13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'SEPT-2021'!$C$24:$P$24</c:f>
            </c:strRef>
          </c:cat>
          <c:val>
            <c:numRef>
              <c:f>'SEPT-2021'!$C$32:$P$32</c:f>
              <c:numCache/>
            </c:numRef>
          </c:val>
        </c:ser>
        <c:axId val="146283531"/>
        <c:axId val="1672196308"/>
      </c:barChart>
      <c:catAx>
        <c:axId val="1462835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72196308"/>
      </c:catAx>
      <c:valAx>
        <c:axId val="167219630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46283531"/>
        <c:majorUnit val="10.0"/>
      </c:valAx>
      <c:spPr>
        <a:solidFill>
          <a:srgbClr val="F9F9F9"/>
        </a:solidFill>
      </c:spPr>
    </c:plotArea>
    <c:plotVisOnly val="1"/>
  </c:chart>
</c:chartSpace>
</file>

<file path=xl/charts/chart13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'OCT-2021'!$C$24:$P$24</c:f>
            </c:strRef>
          </c:cat>
          <c:val>
            <c:numRef>
              <c:f>'OCT-2021'!$C$27:$P$27</c:f>
              <c:numCache/>
            </c:numRef>
          </c:val>
        </c:ser>
        <c:axId val="604271902"/>
        <c:axId val="787788966"/>
      </c:barChart>
      <c:catAx>
        <c:axId val="60427190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87788966"/>
      </c:catAx>
      <c:valAx>
        <c:axId val="787788966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604271902"/>
      </c:valAx>
      <c:spPr>
        <a:solidFill>
          <a:srgbClr val="FBFBFB"/>
        </a:solidFill>
      </c:spPr>
    </c:plotArea>
    <c:plotVisOnly val="1"/>
  </c:chart>
</c:chartSpace>
</file>

<file path=xl/charts/chart13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'OCT-2021'!$C$24:$P$24</c:f>
            </c:strRef>
          </c:cat>
          <c:val>
            <c:numRef>
              <c:f>'OCT-2021'!$C$28:$P$28</c:f>
              <c:numCache/>
            </c:numRef>
          </c:val>
        </c:ser>
        <c:axId val="1879514427"/>
        <c:axId val="1033097440"/>
      </c:barChart>
      <c:catAx>
        <c:axId val="18795144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33097440"/>
      </c:catAx>
      <c:valAx>
        <c:axId val="1033097440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879514427"/>
      </c:valAx>
      <c:spPr>
        <a:solidFill>
          <a:srgbClr val="FBFBFB"/>
        </a:solidFill>
      </c:spPr>
    </c:plotArea>
    <c:plotVisOnly val="1"/>
  </c:chart>
</c:chartSpace>
</file>

<file path=xl/charts/chart13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'OCT-2021'!$C$24:$P$24</c:f>
            </c:strRef>
          </c:cat>
          <c:val>
            <c:numRef>
              <c:f>'OCT-2021'!$C$31:$P$31</c:f>
              <c:numCache/>
            </c:numRef>
          </c:val>
        </c:ser>
        <c:axId val="777947131"/>
        <c:axId val="52969174"/>
      </c:barChart>
      <c:catAx>
        <c:axId val="7779471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52969174"/>
      </c:catAx>
      <c:valAx>
        <c:axId val="5296917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777947131"/>
      </c:valAx>
      <c:spPr>
        <a:solidFill>
          <a:srgbClr val="F9F9F9"/>
        </a:solidFill>
      </c:spPr>
    </c:plotArea>
    <c:plotVisOnly val="1"/>
  </c:chart>
</c:chartSpace>
</file>

<file path=xl/charts/chart13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'OCT-2021'!$C$24:$P$24</c:f>
            </c:strRef>
          </c:cat>
          <c:val>
            <c:numRef>
              <c:f>'OCT-2021'!$C$32:$P$32</c:f>
              <c:numCache/>
            </c:numRef>
          </c:val>
        </c:ser>
        <c:axId val="75703275"/>
        <c:axId val="941617954"/>
      </c:barChart>
      <c:catAx>
        <c:axId val="7570327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41617954"/>
      </c:catAx>
      <c:valAx>
        <c:axId val="94161795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75703275"/>
        <c:majorUnit val="10.0"/>
      </c:valAx>
      <c:spPr>
        <a:solidFill>
          <a:srgbClr val="F9F9F9"/>
        </a:solidFill>
      </c:spPr>
    </c:plotArea>
    <c:plotVisOnly val="1"/>
  </c:chart>
</c:chartSpace>
</file>

<file path=xl/charts/chart13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'NOV-2021'!$C$24:$P$24</c:f>
            </c:strRef>
          </c:cat>
          <c:val>
            <c:numRef>
              <c:f>'NOV-2021'!$C$27:$P$27</c:f>
              <c:numCache/>
            </c:numRef>
          </c:val>
        </c:ser>
        <c:axId val="1331641638"/>
        <c:axId val="654565076"/>
      </c:barChart>
      <c:catAx>
        <c:axId val="133164163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654565076"/>
      </c:catAx>
      <c:valAx>
        <c:axId val="654565076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331641638"/>
      </c:valAx>
      <c:spPr>
        <a:solidFill>
          <a:srgbClr val="FBFBFB"/>
        </a:solidFill>
      </c:spPr>
    </c:plotArea>
    <c:plotVisOnly val="1"/>
  </c:chart>
</c:chartSpace>
</file>

<file path=xl/charts/chart13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'NOV-2021'!$C$24:$P$24</c:f>
            </c:strRef>
          </c:cat>
          <c:val>
            <c:numRef>
              <c:f>'NOV-2021'!$C$28:$P$28</c:f>
              <c:numCache/>
            </c:numRef>
          </c:val>
        </c:ser>
        <c:axId val="13685080"/>
        <c:axId val="776721998"/>
      </c:barChart>
      <c:catAx>
        <c:axId val="13685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76721998"/>
      </c:catAx>
      <c:valAx>
        <c:axId val="776721998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3685080"/>
      </c:valAx>
      <c:spPr>
        <a:solidFill>
          <a:srgbClr val="FBFBFB"/>
        </a:solidFill>
      </c:spPr>
    </c:plotArea>
    <c:plotVisOnly val="1"/>
  </c:chart>
</c:chartSpace>
</file>

<file path=xl/charts/chart13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'NOV-2021'!$C$24:$P$24</c:f>
            </c:strRef>
          </c:cat>
          <c:val>
            <c:numRef>
              <c:f>'NOV-2021'!$C$31:$P$31</c:f>
              <c:numCache/>
            </c:numRef>
          </c:val>
        </c:ser>
        <c:axId val="1283801730"/>
        <c:axId val="1341598324"/>
      </c:barChart>
      <c:catAx>
        <c:axId val="128380173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341598324"/>
      </c:catAx>
      <c:valAx>
        <c:axId val="13415983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283801730"/>
      </c:valAx>
      <c:spPr>
        <a:solidFill>
          <a:srgbClr val="F9F9F9"/>
        </a:solidFill>
      </c:spPr>
    </c:plotArea>
    <c:plotVisOnly val="1"/>
  </c:chart>
</c:chartSpace>
</file>

<file path=xl/charts/chart1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'ABR-2019'!$C$24:$Q$24</c:f>
            </c:strRef>
          </c:cat>
          <c:val>
            <c:numRef>
              <c:f>'ABR-2019'!$C$28:$Q$28</c:f>
              <c:numCache/>
            </c:numRef>
          </c:val>
        </c:ser>
        <c:axId val="1266827983"/>
        <c:axId val="458684832"/>
      </c:barChart>
      <c:catAx>
        <c:axId val="12668279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</a:p>
        </c:txPr>
        <c:crossAx val="458684832"/>
      </c:catAx>
      <c:valAx>
        <c:axId val="458684832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266827983"/>
      </c:valAx>
      <c:spPr>
        <a:solidFill>
          <a:srgbClr val="FBFBFB"/>
        </a:solidFill>
      </c:spPr>
    </c:plotArea>
    <c:plotVisOnly val="1"/>
  </c:chart>
</c:chartSpace>
</file>

<file path=xl/charts/chart14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'NOV-2021'!$C$24:$P$24</c:f>
            </c:strRef>
          </c:cat>
          <c:val>
            <c:numRef>
              <c:f>'NOV-2021'!$C$32:$P$32</c:f>
              <c:numCache/>
            </c:numRef>
          </c:val>
        </c:ser>
        <c:axId val="96520889"/>
        <c:axId val="1182938649"/>
      </c:barChart>
      <c:catAx>
        <c:axId val="9652088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182938649"/>
      </c:catAx>
      <c:valAx>
        <c:axId val="118293864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96520889"/>
        <c:majorUnit val="10.0"/>
      </c:valAx>
      <c:spPr>
        <a:solidFill>
          <a:srgbClr val="F9F9F9"/>
        </a:solidFill>
      </c:spPr>
    </c:plotArea>
    <c:plotVisOnly val="1"/>
  </c:chart>
</c:chartSpace>
</file>

<file path=xl/charts/chart14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'DIC-2021'!$C$24:$P$24</c:f>
            </c:strRef>
          </c:cat>
          <c:val>
            <c:numRef>
              <c:f>'DIC-2021'!$C$27:$P$27</c:f>
              <c:numCache/>
            </c:numRef>
          </c:val>
        </c:ser>
        <c:axId val="1485571191"/>
        <c:axId val="1735506812"/>
      </c:barChart>
      <c:catAx>
        <c:axId val="14855711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35506812"/>
      </c:catAx>
      <c:valAx>
        <c:axId val="1735506812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485571191"/>
      </c:valAx>
      <c:spPr>
        <a:solidFill>
          <a:srgbClr val="FBFBFB"/>
        </a:solidFill>
      </c:spPr>
    </c:plotArea>
    <c:plotVisOnly val="1"/>
  </c:chart>
</c:chartSpace>
</file>

<file path=xl/charts/chart14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'DIC-2021'!$C$24:$P$24</c:f>
            </c:strRef>
          </c:cat>
          <c:val>
            <c:numRef>
              <c:f>'DIC-2021'!$C$28:$P$28</c:f>
              <c:numCache/>
            </c:numRef>
          </c:val>
        </c:ser>
        <c:axId val="1589496371"/>
        <c:axId val="1381601906"/>
      </c:barChart>
      <c:catAx>
        <c:axId val="15894963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381601906"/>
      </c:catAx>
      <c:valAx>
        <c:axId val="1381601906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589496371"/>
      </c:valAx>
      <c:spPr>
        <a:solidFill>
          <a:srgbClr val="FBFBFB"/>
        </a:solidFill>
      </c:spPr>
    </c:plotArea>
    <c:plotVisOnly val="1"/>
  </c:chart>
</c:chartSpace>
</file>

<file path=xl/charts/chart14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'DIC-2021'!$C$24:$P$24</c:f>
            </c:strRef>
          </c:cat>
          <c:val>
            <c:numRef>
              <c:f>'DIC-2021'!$C$31:$P$31</c:f>
              <c:numCache/>
            </c:numRef>
          </c:val>
        </c:ser>
        <c:axId val="1352661756"/>
        <c:axId val="127890434"/>
      </c:barChart>
      <c:catAx>
        <c:axId val="13526617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7890434"/>
      </c:catAx>
      <c:valAx>
        <c:axId val="12789043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352661756"/>
      </c:valAx>
      <c:spPr>
        <a:solidFill>
          <a:srgbClr val="F9F9F9"/>
        </a:solidFill>
      </c:spPr>
    </c:plotArea>
    <c:plotVisOnly val="1"/>
  </c:chart>
</c:chartSpace>
</file>

<file path=xl/charts/chart14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'DIC-2021'!$C$24:$P$24</c:f>
            </c:strRef>
          </c:cat>
          <c:val>
            <c:numRef>
              <c:f>'DIC-2021'!$C$32:$P$32</c:f>
              <c:numCache/>
            </c:numRef>
          </c:val>
        </c:ser>
        <c:axId val="723623689"/>
        <c:axId val="1305382116"/>
      </c:barChart>
      <c:catAx>
        <c:axId val="72362368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305382116"/>
      </c:catAx>
      <c:valAx>
        <c:axId val="130538211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723623689"/>
        <c:majorUnit val="10.0"/>
      </c:valAx>
      <c:spPr>
        <a:solidFill>
          <a:srgbClr val="F9F9F9"/>
        </a:solidFill>
      </c:spPr>
    </c:plotArea>
    <c:plotVisOnly val="1"/>
  </c:chart>
</c:chartSpace>
</file>

<file path=xl/charts/chart14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'ENE-2022'!$C$24:$P$24</c:f>
            </c:strRef>
          </c:cat>
          <c:val>
            <c:numRef>
              <c:f>'ENE-2022'!$C$27:$P$27</c:f>
              <c:numCache/>
            </c:numRef>
          </c:val>
        </c:ser>
        <c:axId val="552792358"/>
        <c:axId val="65081608"/>
      </c:barChart>
      <c:catAx>
        <c:axId val="55279235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65081608"/>
      </c:catAx>
      <c:valAx>
        <c:axId val="65081608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552792358"/>
      </c:valAx>
      <c:spPr>
        <a:solidFill>
          <a:srgbClr val="FBFBFB"/>
        </a:solidFill>
      </c:spPr>
    </c:plotArea>
    <c:plotVisOnly val="1"/>
  </c:chart>
</c:chartSpace>
</file>

<file path=xl/charts/chart14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'ENE-2022'!$C$24:$P$24</c:f>
            </c:strRef>
          </c:cat>
          <c:val>
            <c:numRef>
              <c:f>'ENE-2022'!$C$28:$P$28</c:f>
              <c:numCache/>
            </c:numRef>
          </c:val>
        </c:ser>
        <c:axId val="891922929"/>
        <c:axId val="1589168488"/>
      </c:barChart>
      <c:catAx>
        <c:axId val="89192292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589168488"/>
      </c:catAx>
      <c:valAx>
        <c:axId val="1589168488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891922929"/>
      </c:valAx>
      <c:spPr>
        <a:solidFill>
          <a:srgbClr val="FBFBFB"/>
        </a:solidFill>
      </c:spPr>
    </c:plotArea>
    <c:plotVisOnly val="1"/>
  </c:chart>
</c:chartSpace>
</file>

<file path=xl/charts/chart14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'ENE-2022'!$C$24:$P$24</c:f>
            </c:strRef>
          </c:cat>
          <c:val>
            <c:numRef>
              <c:f>'ENE-2022'!$C$31:$P$31</c:f>
              <c:numCache/>
            </c:numRef>
          </c:val>
        </c:ser>
        <c:axId val="1527827618"/>
        <c:axId val="788224403"/>
      </c:barChart>
      <c:catAx>
        <c:axId val="152782761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88224403"/>
      </c:catAx>
      <c:valAx>
        <c:axId val="78822440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527827618"/>
      </c:valAx>
      <c:spPr>
        <a:solidFill>
          <a:srgbClr val="F9F9F9"/>
        </a:solidFill>
      </c:spPr>
    </c:plotArea>
    <c:plotVisOnly val="1"/>
  </c:chart>
</c:chartSpace>
</file>

<file path=xl/charts/chart14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'ENE-2022'!$C$24:$P$24</c:f>
            </c:strRef>
          </c:cat>
          <c:val>
            <c:numRef>
              <c:f>'ENE-2022'!$C$32:$P$32</c:f>
              <c:numCache/>
            </c:numRef>
          </c:val>
        </c:ser>
        <c:axId val="814132810"/>
        <c:axId val="1809934216"/>
      </c:barChart>
      <c:catAx>
        <c:axId val="8141328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809934216"/>
      </c:catAx>
      <c:valAx>
        <c:axId val="180993421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814132810"/>
        <c:majorUnit val="10.0"/>
      </c:valAx>
      <c:spPr>
        <a:solidFill>
          <a:srgbClr val="F9F9F9"/>
        </a:solidFill>
      </c:spPr>
    </c:plotArea>
    <c:plotVisOnly val="1"/>
  </c:chart>
</c:chartSpace>
</file>

<file path=xl/charts/chart14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'FEB-2022'!$C$24:$P$24</c:f>
            </c:strRef>
          </c:cat>
          <c:val>
            <c:numRef>
              <c:f>'FEB-2022'!$C$27:$P$27</c:f>
              <c:numCache/>
            </c:numRef>
          </c:val>
        </c:ser>
        <c:axId val="339068222"/>
        <c:axId val="992014954"/>
      </c:barChart>
      <c:catAx>
        <c:axId val="33906822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92014954"/>
      </c:catAx>
      <c:valAx>
        <c:axId val="992014954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339068222"/>
      </c:valAx>
      <c:spPr>
        <a:solidFill>
          <a:srgbClr val="FBFBFB"/>
        </a:solidFill>
      </c:spPr>
    </c:plotArea>
    <c:plotVisOnly val="1"/>
  </c:chart>
</c:chartSpace>
</file>

<file path=xl/charts/chart1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'ABR-2019'!$C$24:$Q$24</c:f>
            </c:strRef>
          </c:cat>
          <c:val>
            <c:numRef>
              <c:f>'ABR-2019'!$C$31:$Q$31</c:f>
              <c:numCache/>
            </c:numRef>
          </c:val>
        </c:ser>
        <c:axId val="197776150"/>
        <c:axId val="343227570"/>
      </c:barChart>
      <c:catAx>
        <c:axId val="19777615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43227570"/>
      </c:catAx>
      <c:valAx>
        <c:axId val="34322757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97776150"/>
      </c:valAx>
      <c:spPr>
        <a:solidFill>
          <a:srgbClr val="F9F9F9"/>
        </a:solidFill>
      </c:spPr>
    </c:plotArea>
    <c:plotVisOnly val="1"/>
  </c:chart>
</c:chartSpace>
</file>

<file path=xl/charts/chart15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'FEB-2022'!$C$24:$P$24</c:f>
            </c:strRef>
          </c:cat>
          <c:val>
            <c:numRef>
              <c:f>'FEB-2022'!$C$28:$P$28</c:f>
              <c:numCache/>
            </c:numRef>
          </c:val>
        </c:ser>
        <c:axId val="1009891771"/>
        <c:axId val="1734474556"/>
      </c:barChart>
      <c:catAx>
        <c:axId val="10098917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34474556"/>
      </c:catAx>
      <c:valAx>
        <c:axId val="1734474556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009891771"/>
      </c:valAx>
      <c:spPr>
        <a:solidFill>
          <a:srgbClr val="FBFBFB"/>
        </a:solidFill>
      </c:spPr>
    </c:plotArea>
    <c:plotVisOnly val="1"/>
  </c:chart>
</c:chartSpace>
</file>

<file path=xl/charts/chart15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'FEB-2022'!$C$24:$P$24</c:f>
            </c:strRef>
          </c:cat>
          <c:val>
            <c:numRef>
              <c:f>'FEB-2022'!$C$31:$P$31</c:f>
              <c:numCache/>
            </c:numRef>
          </c:val>
        </c:ser>
        <c:axId val="543427683"/>
        <c:axId val="88565537"/>
      </c:barChart>
      <c:catAx>
        <c:axId val="5434276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88565537"/>
      </c:catAx>
      <c:valAx>
        <c:axId val="8856553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543427683"/>
      </c:valAx>
      <c:spPr>
        <a:solidFill>
          <a:srgbClr val="F9F9F9"/>
        </a:solidFill>
      </c:spPr>
    </c:plotArea>
    <c:plotVisOnly val="1"/>
  </c:chart>
</c:chartSpace>
</file>

<file path=xl/charts/chart15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'FEB-2022'!$C$24:$P$24</c:f>
            </c:strRef>
          </c:cat>
          <c:val>
            <c:numRef>
              <c:f>'FEB-2022'!$C$32:$P$32</c:f>
              <c:numCache/>
            </c:numRef>
          </c:val>
        </c:ser>
        <c:axId val="803048939"/>
        <c:axId val="408076150"/>
      </c:barChart>
      <c:catAx>
        <c:axId val="8030489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08076150"/>
      </c:catAx>
      <c:valAx>
        <c:axId val="40807615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803048939"/>
        <c:majorUnit val="10.0"/>
      </c:valAx>
      <c:spPr>
        <a:solidFill>
          <a:srgbClr val="F9F9F9"/>
        </a:solidFill>
      </c:spPr>
    </c:plotArea>
    <c:plotVisOnly val="1"/>
  </c:chart>
</c:chartSpace>
</file>

<file path=xl/charts/chart15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'MARZO-2022'!$C$24:$P$24</c:f>
            </c:strRef>
          </c:cat>
          <c:val>
            <c:numRef>
              <c:f>'MARZO-2022'!$C$27:$P$27</c:f>
              <c:numCache/>
            </c:numRef>
          </c:val>
        </c:ser>
        <c:axId val="1488381076"/>
        <c:axId val="1169377508"/>
      </c:barChart>
      <c:catAx>
        <c:axId val="14883810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169377508"/>
      </c:catAx>
      <c:valAx>
        <c:axId val="1169377508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488381076"/>
      </c:valAx>
      <c:spPr>
        <a:solidFill>
          <a:srgbClr val="FBFBFB"/>
        </a:solidFill>
      </c:spPr>
    </c:plotArea>
    <c:plotVisOnly val="1"/>
  </c:chart>
</c:chartSpace>
</file>

<file path=xl/charts/chart15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'MARZO-2022'!$C$24:$P$24</c:f>
            </c:strRef>
          </c:cat>
          <c:val>
            <c:numRef>
              <c:f>'MARZO-2022'!$C$28:$P$28</c:f>
              <c:numCache/>
            </c:numRef>
          </c:val>
        </c:ser>
        <c:axId val="969673878"/>
        <c:axId val="203464220"/>
      </c:barChart>
      <c:catAx>
        <c:axId val="96967387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3464220"/>
      </c:catAx>
      <c:valAx>
        <c:axId val="203464220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969673878"/>
      </c:valAx>
      <c:spPr>
        <a:solidFill>
          <a:srgbClr val="FBFBFB"/>
        </a:solidFill>
      </c:spPr>
    </c:plotArea>
    <c:plotVisOnly val="1"/>
  </c:chart>
</c:chartSpace>
</file>

<file path=xl/charts/chart15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'MARZO-2022'!$C$24:$P$24</c:f>
            </c:strRef>
          </c:cat>
          <c:val>
            <c:numRef>
              <c:f>'MARZO-2022'!$C$31:$P$31</c:f>
              <c:numCache/>
            </c:numRef>
          </c:val>
        </c:ser>
        <c:axId val="758196467"/>
        <c:axId val="650807074"/>
      </c:barChart>
      <c:catAx>
        <c:axId val="75819646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650807074"/>
      </c:catAx>
      <c:valAx>
        <c:axId val="65080707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758196467"/>
      </c:valAx>
      <c:spPr>
        <a:solidFill>
          <a:srgbClr val="F9F9F9"/>
        </a:solidFill>
      </c:spPr>
    </c:plotArea>
    <c:plotVisOnly val="1"/>
  </c:chart>
</c:chartSpace>
</file>

<file path=xl/charts/chart15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'MARZO-2022'!$C$24:$P$24</c:f>
            </c:strRef>
          </c:cat>
          <c:val>
            <c:numRef>
              <c:f>'MARZO-2022'!$C$32:$P$32</c:f>
              <c:numCache/>
            </c:numRef>
          </c:val>
        </c:ser>
        <c:axId val="451344129"/>
        <c:axId val="265045698"/>
      </c:barChart>
      <c:catAx>
        <c:axId val="45134412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65045698"/>
      </c:catAx>
      <c:valAx>
        <c:axId val="26504569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451344129"/>
        <c:majorUnit val="10.0"/>
      </c:valAx>
      <c:spPr>
        <a:solidFill>
          <a:srgbClr val="F9F9F9"/>
        </a:solidFill>
      </c:spPr>
    </c:plotArea>
    <c:plotVisOnly val="1"/>
  </c:chart>
</c:chartSpace>
</file>

<file path=xl/charts/chart15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'ABR-2022'!$C$24:$P$24</c:f>
            </c:strRef>
          </c:cat>
          <c:val>
            <c:numRef>
              <c:f>'ABR-2022'!$C$27:$P$27</c:f>
              <c:numCache/>
            </c:numRef>
          </c:val>
        </c:ser>
        <c:axId val="1275413684"/>
        <c:axId val="2063883068"/>
      </c:barChart>
      <c:catAx>
        <c:axId val="12754136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63883068"/>
      </c:catAx>
      <c:valAx>
        <c:axId val="2063883068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275413684"/>
      </c:valAx>
      <c:spPr>
        <a:solidFill>
          <a:srgbClr val="FBFBFB"/>
        </a:solidFill>
      </c:spPr>
    </c:plotArea>
    <c:plotVisOnly val="1"/>
  </c:chart>
</c:chartSpace>
</file>

<file path=xl/charts/chart15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'ABR-2022'!$C$24:$P$24</c:f>
            </c:strRef>
          </c:cat>
          <c:val>
            <c:numRef>
              <c:f>'ABR-2022'!$C$28:$P$28</c:f>
              <c:numCache/>
            </c:numRef>
          </c:val>
        </c:ser>
        <c:axId val="503449716"/>
        <c:axId val="243203621"/>
      </c:barChart>
      <c:catAx>
        <c:axId val="5034497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43203621"/>
      </c:catAx>
      <c:valAx>
        <c:axId val="243203621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503449716"/>
      </c:valAx>
      <c:spPr>
        <a:solidFill>
          <a:srgbClr val="FBFBFB"/>
        </a:solidFill>
      </c:spPr>
    </c:plotArea>
    <c:plotVisOnly val="1"/>
  </c:chart>
</c:chartSpace>
</file>

<file path=xl/charts/chart15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'ABR-2022'!$C$24:$P$24</c:f>
            </c:strRef>
          </c:cat>
          <c:val>
            <c:numRef>
              <c:f>'ABR-2022'!$C$31:$P$31</c:f>
              <c:numCache/>
            </c:numRef>
          </c:val>
        </c:ser>
        <c:axId val="1441490251"/>
        <c:axId val="809751372"/>
      </c:barChart>
      <c:catAx>
        <c:axId val="14414902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809751372"/>
      </c:catAx>
      <c:valAx>
        <c:axId val="80975137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441490251"/>
      </c:valAx>
      <c:spPr>
        <a:solidFill>
          <a:srgbClr val="F9F9F9"/>
        </a:solidFill>
      </c:spPr>
    </c:plotArea>
    <c:plotVisOnly val="1"/>
  </c:chart>
</c:chartSpace>
</file>

<file path=xl/charts/chart1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61520394236247236"/>
          <c:y val="0.20511648132021196"/>
          <c:w val="0.9135019302025601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'ABR-2019'!$C$24:$Q$24</c:f>
            </c:strRef>
          </c:cat>
          <c:val>
            <c:numRef>
              <c:f>'ABR-2019'!$C$32:$Q$32</c:f>
              <c:numCache/>
            </c:numRef>
          </c:val>
        </c:ser>
        <c:axId val="253354894"/>
        <c:axId val="1320127545"/>
      </c:barChart>
      <c:catAx>
        <c:axId val="25335489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320127545"/>
      </c:catAx>
      <c:valAx>
        <c:axId val="132012754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53354894"/>
        <c:majorUnit val="5.0"/>
      </c:valAx>
      <c:spPr>
        <a:solidFill>
          <a:srgbClr val="F9F9F9"/>
        </a:solidFill>
      </c:spPr>
    </c:plotArea>
    <c:plotVisOnly val="1"/>
  </c:chart>
</c:chartSpace>
</file>

<file path=xl/charts/chart16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'ABR-2022'!$C$24:$P$24</c:f>
            </c:strRef>
          </c:cat>
          <c:val>
            <c:numRef>
              <c:f>'ABR-2022'!$C$32:$P$32</c:f>
              <c:numCache/>
            </c:numRef>
          </c:val>
        </c:ser>
        <c:axId val="536702308"/>
        <c:axId val="550890793"/>
      </c:barChart>
      <c:catAx>
        <c:axId val="5367023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550890793"/>
      </c:catAx>
      <c:valAx>
        <c:axId val="55089079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536702308"/>
        <c:majorUnit val="10.0"/>
      </c:valAx>
      <c:spPr>
        <a:solidFill>
          <a:srgbClr val="F9F9F9"/>
        </a:solidFill>
      </c:spPr>
    </c:plotArea>
    <c:plotVisOnly val="1"/>
  </c:chart>
</c:chartSpace>
</file>

<file path=xl/charts/chart16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'MAY-2022'!$C$24:$P$24</c:f>
            </c:strRef>
          </c:cat>
          <c:val>
            <c:numRef>
              <c:f>'MAY-2022'!$C$27:$P$27</c:f>
              <c:numCache/>
            </c:numRef>
          </c:val>
        </c:ser>
        <c:axId val="841243886"/>
        <c:axId val="658833577"/>
      </c:barChart>
      <c:catAx>
        <c:axId val="8412438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658833577"/>
      </c:catAx>
      <c:valAx>
        <c:axId val="658833577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841243886"/>
      </c:valAx>
      <c:spPr>
        <a:solidFill>
          <a:srgbClr val="FBFBFB"/>
        </a:solidFill>
      </c:spPr>
    </c:plotArea>
    <c:plotVisOnly val="1"/>
  </c:chart>
</c:chartSpace>
</file>

<file path=xl/charts/chart16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'MAY-2022'!$C$24:$P$24</c:f>
            </c:strRef>
          </c:cat>
          <c:val>
            <c:numRef>
              <c:f>'MAY-2022'!$C$28:$P$28</c:f>
              <c:numCache/>
            </c:numRef>
          </c:val>
        </c:ser>
        <c:axId val="125470941"/>
        <c:axId val="2050849156"/>
      </c:barChart>
      <c:catAx>
        <c:axId val="12547094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50849156"/>
      </c:catAx>
      <c:valAx>
        <c:axId val="2050849156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25470941"/>
      </c:valAx>
      <c:spPr>
        <a:solidFill>
          <a:srgbClr val="FBFBFB"/>
        </a:solidFill>
      </c:spPr>
    </c:plotArea>
    <c:plotVisOnly val="1"/>
  </c:chart>
</c:chartSpace>
</file>

<file path=xl/charts/chart16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'MAY-2022'!$C$24:$P$24</c:f>
            </c:strRef>
          </c:cat>
          <c:val>
            <c:numRef>
              <c:f>'MAY-2022'!$C$31:$P$31</c:f>
              <c:numCache/>
            </c:numRef>
          </c:val>
        </c:ser>
        <c:axId val="1376113638"/>
        <c:axId val="1390332702"/>
      </c:barChart>
      <c:catAx>
        <c:axId val="137611363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390332702"/>
      </c:catAx>
      <c:valAx>
        <c:axId val="139033270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376113638"/>
      </c:valAx>
      <c:spPr>
        <a:solidFill>
          <a:srgbClr val="F9F9F9"/>
        </a:solidFill>
      </c:spPr>
    </c:plotArea>
    <c:plotVisOnly val="1"/>
  </c:chart>
</c:chartSpace>
</file>

<file path=xl/charts/chart16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'MAY-2022'!$C$24:$P$24</c:f>
            </c:strRef>
          </c:cat>
          <c:val>
            <c:numRef>
              <c:f>'MAY-2022'!$C$32:$P$32</c:f>
              <c:numCache/>
            </c:numRef>
          </c:val>
        </c:ser>
        <c:axId val="373807973"/>
        <c:axId val="1405584627"/>
      </c:barChart>
      <c:catAx>
        <c:axId val="3738079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405584627"/>
      </c:catAx>
      <c:valAx>
        <c:axId val="140558462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73807973"/>
        <c:majorUnit val="10.0"/>
      </c:valAx>
      <c:spPr>
        <a:solidFill>
          <a:srgbClr val="F9F9F9"/>
        </a:solidFill>
      </c:spPr>
    </c:plotArea>
    <c:plotVisOnly val="1"/>
  </c:chart>
</c:chartSpace>
</file>

<file path=xl/charts/chart16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'JUN-2022'!$C$24:$P$24</c:f>
            </c:strRef>
          </c:cat>
          <c:val>
            <c:numRef>
              <c:f>'JUN-2022'!$C$27:$P$27</c:f>
              <c:numCache/>
            </c:numRef>
          </c:val>
        </c:ser>
        <c:axId val="112203343"/>
        <c:axId val="253612187"/>
      </c:barChart>
      <c:catAx>
        <c:axId val="1122033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53612187"/>
      </c:catAx>
      <c:valAx>
        <c:axId val="253612187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12203343"/>
      </c:valAx>
      <c:spPr>
        <a:solidFill>
          <a:srgbClr val="FBFBFB"/>
        </a:solidFill>
      </c:spPr>
    </c:plotArea>
    <c:plotVisOnly val="1"/>
  </c:chart>
</c:chartSpace>
</file>

<file path=xl/charts/chart16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'JUN-2022'!$C$24:$P$24</c:f>
            </c:strRef>
          </c:cat>
          <c:val>
            <c:numRef>
              <c:f>'JUN-2022'!$C$28:$P$28</c:f>
              <c:numCache/>
            </c:numRef>
          </c:val>
        </c:ser>
        <c:axId val="1640063913"/>
        <c:axId val="738869616"/>
      </c:barChart>
      <c:catAx>
        <c:axId val="164006391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38869616"/>
      </c:catAx>
      <c:valAx>
        <c:axId val="738869616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640063913"/>
      </c:valAx>
      <c:spPr>
        <a:solidFill>
          <a:srgbClr val="FBFBFB"/>
        </a:solidFill>
      </c:spPr>
    </c:plotArea>
    <c:plotVisOnly val="1"/>
  </c:chart>
</c:chartSpace>
</file>

<file path=xl/charts/chart16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'JUN-2022'!$C$24:$P$24</c:f>
            </c:strRef>
          </c:cat>
          <c:val>
            <c:numRef>
              <c:f>'JUN-2022'!$C$31:$P$31</c:f>
              <c:numCache/>
            </c:numRef>
          </c:val>
        </c:ser>
        <c:axId val="368496534"/>
        <c:axId val="1056615092"/>
      </c:barChart>
      <c:catAx>
        <c:axId val="36849653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56615092"/>
      </c:catAx>
      <c:valAx>
        <c:axId val="105661509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68496534"/>
      </c:valAx>
      <c:spPr>
        <a:solidFill>
          <a:srgbClr val="F9F9F9"/>
        </a:solidFill>
      </c:spPr>
    </c:plotArea>
    <c:plotVisOnly val="1"/>
  </c:chart>
</c:chartSpace>
</file>

<file path=xl/charts/chart16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'JUN-2022'!$C$24:$P$24</c:f>
            </c:strRef>
          </c:cat>
          <c:val>
            <c:numRef>
              <c:f>'JUN-2022'!$C$32:$P$32</c:f>
              <c:numCache/>
            </c:numRef>
          </c:val>
        </c:ser>
        <c:axId val="1757279013"/>
        <c:axId val="680958973"/>
      </c:barChart>
      <c:catAx>
        <c:axId val="175727901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680958973"/>
      </c:catAx>
      <c:valAx>
        <c:axId val="68095897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757279013"/>
        <c:majorUnit val="10.0"/>
      </c:valAx>
      <c:spPr>
        <a:solidFill>
          <a:srgbClr val="F9F9F9"/>
        </a:solidFill>
      </c:spPr>
    </c:plotArea>
    <c:plotVisOnly val="1"/>
  </c:chart>
</c:chartSpace>
</file>

<file path=xl/charts/chart16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'JUL-2022'!$C$24:$P$24</c:f>
            </c:strRef>
          </c:cat>
          <c:val>
            <c:numRef>
              <c:f>'JUL-2022'!$C$27:$P$27</c:f>
              <c:numCache/>
            </c:numRef>
          </c:val>
        </c:ser>
        <c:axId val="517782441"/>
        <c:axId val="892048360"/>
      </c:barChart>
      <c:catAx>
        <c:axId val="51778244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892048360"/>
      </c:catAx>
      <c:valAx>
        <c:axId val="892048360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517782441"/>
      </c:valAx>
      <c:spPr>
        <a:solidFill>
          <a:srgbClr val="FBFBFB"/>
        </a:solidFill>
      </c:spPr>
    </c:plotArea>
    <c:plotVisOnly val="1"/>
  </c:chart>
</c:chartSpace>
</file>

<file path=xl/charts/chart1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4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'MAY-2019'!$C$24:$Q$24</c:f>
            </c:strRef>
          </c:cat>
          <c:val>
            <c:numRef>
              <c:f>'MAY-2019'!$C$27:$Q$27</c:f>
              <c:numCache/>
            </c:numRef>
          </c:val>
        </c:ser>
        <c:axId val="881092687"/>
        <c:axId val="619205289"/>
      </c:barChart>
      <c:catAx>
        <c:axId val="8810926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619205289"/>
      </c:catAx>
      <c:valAx>
        <c:axId val="619205289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881092687"/>
      </c:valAx>
      <c:spPr>
        <a:solidFill>
          <a:srgbClr val="FBFBFB"/>
        </a:solidFill>
      </c:spPr>
    </c:plotArea>
    <c:plotVisOnly val="1"/>
  </c:chart>
</c:chartSpace>
</file>

<file path=xl/charts/chart17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'JUL-2022'!$C$24:$P$24</c:f>
            </c:strRef>
          </c:cat>
          <c:val>
            <c:numRef>
              <c:f>'JUL-2022'!$C$28:$P$28</c:f>
              <c:numCache/>
            </c:numRef>
          </c:val>
        </c:ser>
        <c:axId val="24799556"/>
        <c:axId val="1368925687"/>
      </c:barChart>
      <c:catAx>
        <c:axId val="247995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368925687"/>
      </c:catAx>
      <c:valAx>
        <c:axId val="1368925687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4799556"/>
      </c:valAx>
      <c:spPr>
        <a:solidFill>
          <a:srgbClr val="FBFBFB"/>
        </a:solidFill>
      </c:spPr>
    </c:plotArea>
    <c:plotVisOnly val="1"/>
  </c:chart>
</c:chartSpace>
</file>

<file path=xl/charts/chart17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'JUL-2022'!$C$24:$P$24</c:f>
            </c:strRef>
          </c:cat>
          <c:val>
            <c:numRef>
              <c:f>'JUL-2022'!$C$31:$P$31</c:f>
              <c:numCache/>
            </c:numRef>
          </c:val>
        </c:ser>
        <c:axId val="1228793340"/>
        <c:axId val="1496422167"/>
      </c:barChart>
      <c:catAx>
        <c:axId val="12287933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496422167"/>
      </c:catAx>
      <c:valAx>
        <c:axId val="149642216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228793340"/>
      </c:valAx>
      <c:spPr>
        <a:solidFill>
          <a:srgbClr val="F9F9F9"/>
        </a:solidFill>
      </c:spPr>
    </c:plotArea>
    <c:plotVisOnly val="1"/>
  </c:chart>
</c:chartSpace>
</file>

<file path=xl/charts/chart17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'JUL-2022'!$C$24:$P$24</c:f>
            </c:strRef>
          </c:cat>
          <c:val>
            <c:numRef>
              <c:f>'JUL-2022'!$C$32:$P$32</c:f>
              <c:numCache/>
            </c:numRef>
          </c:val>
        </c:ser>
        <c:axId val="1812036755"/>
        <c:axId val="1800867914"/>
      </c:barChart>
      <c:catAx>
        <c:axId val="18120367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800867914"/>
      </c:catAx>
      <c:valAx>
        <c:axId val="180086791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812036755"/>
        <c:majorUnit val="10.0"/>
      </c:valAx>
      <c:spPr>
        <a:solidFill>
          <a:srgbClr val="F9F9F9"/>
        </a:solidFill>
      </c:spPr>
    </c:plotArea>
    <c:plotVisOnly val="1"/>
  </c:chart>
</c:chartSpace>
</file>

<file path=xl/charts/chart17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'AGO-2022'!$C$24:$P$24</c:f>
            </c:strRef>
          </c:cat>
          <c:val>
            <c:numRef>
              <c:f>'AGO-2022'!$C$27:$P$27</c:f>
              <c:numCache/>
            </c:numRef>
          </c:val>
        </c:ser>
        <c:axId val="189983111"/>
        <c:axId val="2009732586"/>
      </c:barChart>
      <c:catAx>
        <c:axId val="1899831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09732586"/>
      </c:catAx>
      <c:valAx>
        <c:axId val="2009732586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89983111"/>
      </c:valAx>
      <c:spPr>
        <a:solidFill>
          <a:srgbClr val="FBFBFB"/>
        </a:solidFill>
      </c:spPr>
    </c:plotArea>
    <c:plotVisOnly val="1"/>
  </c:chart>
</c:chartSpace>
</file>

<file path=xl/charts/chart17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'AGO-2022'!$C$24:$P$24</c:f>
            </c:strRef>
          </c:cat>
          <c:val>
            <c:numRef>
              <c:f>'AGO-2022'!$C$28:$P$28</c:f>
              <c:numCache/>
            </c:numRef>
          </c:val>
        </c:ser>
        <c:axId val="575568156"/>
        <c:axId val="2060433202"/>
      </c:barChart>
      <c:catAx>
        <c:axId val="5755681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60433202"/>
      </c:catAx>
      <c:valAx>
        <c:axId val="2060433202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575568156"/>
      </c:valAx>
      <c:spPr>
        <a:solidFill>
          <a:srgbClr val="FBFBFB"/>
        </a:solidFill>
      </c:spPr>
    </c:plotArea>
    <c:plotVisOnly val="1"/>
  </c:chart>
</c:chartSpace>
</file>

<file path=xl/charts/chart17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'AGO-2022'!$C$24:$P$24</c:f>
            </c:strRef>
          </c:cat>
          <c:val>
            <c:numRef>
              <c:f>'AGO-2022'!$C$31:$P$31</c:f>
              <c:numCache/>
            </c:numRef>
          </c:val>
        </c:ser>
        <c:axId val="1069026307"/>
        <c:axId val="897223185"/>
      </c:barChart>
      <c:catAx>
        <c:axId val="10690263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897223185"/>
      </c:catAx>
      <c:valAx>
        <c:axId val="89722318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069026307"/>
      </c:valAx>
      <c:spPr>
        <a:solidFill>
          <a:srgbClr val="F9F9F9"/>
        </a:solidFill>
      </c:spPr>
    </c:plotArea>
    <c:plotVisOnly val="1"/>
  </c:chart>
</c:chartSpace>
</file>

<file path=xl/charts/chart17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'AGO-2022'!$C$24:$P$24</c:f>
            </c:strRef>
          </c:cat>
          <c:val>
            <c:numRef>
              <c:f>'AGO-2022'!$C$32:$P$32</c:f>
              <c:numCache/>
            </c:numRef>
          </c:val>
        </c:ser>
        <c:axId val="1128228473"/>
        <c:axId val="710698418"/>
      </c:barChart>
      <c:catAx>
        <c:axId val="11282284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10698418"/>
      </c:catAx>
      <c:valAx>
        <c:axId val="71069841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128228473"/>
        <c:majorUnit val="10.0"/>
      </c:valAx>
      <c:spPr>
        <a:solidFill>
          <a:srgbClr val="F9F9F9"/>
        </a:solidFill>
      </c:spPr>
    </c:plotArea>
    <c:plotVisOnly val="1"/>
  </c:chart>
</c:chartSpace>
</file>

<file path=xl/charts/chart17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'SEPT-2022'!$C$24:$P$24</c:f>
            </c:strRef>
          </c:cat>
          <c:val>
            <c:numRef>
              <c:f>'SEPT-2022'!$C$27:$P$27</c:f>
              <c:numCache/>
            </c:numRef>
          </c:val>
        </c:ser>
        <c:axId val="387482058"/>
        <c:axId val="459826430"/>
      </c:barChart>
      <c:catAx>
        <c:axId val="38748205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59826430"/>
      </c:catAx>
      <c:valAx>
        <c:axId val="459826430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387482058"/>
      </c:valAx>
      <c:spPr>
        <a:solidFill>
          <a:srgbClr val="FBFBFB"/>
        </a:solidFill>
      </c:spPr>
    </c:plotArea>
    <c:plotVisOnly val="1"/>
  </c:chart>
</c:chartSpace>
</file>

<file path=xl/charts/chart17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'SEPT-2022'!$C$24:$P$24</c:f>
            </c:strRef>
          </c:cat>
          <c:val>
            <c:numRef>
              <c:f>'SEPT-2022'!$C$28:$P$28</c:f>
              <c:numCache/>
            </c:numRef>
          </c:val>
        </c:ser>
        <c:axId val="696563626"/>
        <c:axId val="313935625"/>
      </c:barChart>
      <c:catAx>
        <c:axId val="69656362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13935625"/>
      </c:catAx>
      <c:valAx>
        <c:axId val="313935625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696563626"/>
      </c:valAx>
      <c:spPr>
        <a:solidFill>
          <a:srgbClr val="FBFBFB"/>
        </a:solidFill>
      </c:spPr>
    </c:plotArea>
    <c:plotVisOnly val="1"/>
  </c:chart>
</c:chartSpace>
</file>

<file path=xl/charts/chart17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'SEPT-2022'!$C$24:$P$24</c:f>
            </c:strRef>
          </c:cat>
          <c:val>
            <c:numRef>
              <c:f>'SEPT-2022'!$C$31:$P$31</c:f>
              <c:numCache/>
            </c:numRef>
          </c:val>
        </c:ser>
        <c:axId val="283765852"/>
        <c:axId val="725297046"/>
      </c:barChart>
      <c:catAx>
        <c:axId val="2837658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25297046"/>
      </c:catAx>
      <c:valAx>
        <c:axId val="72529704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83765852"/>
      </c:valAx>
      <c:spPr>
        <a:solidFill>
          <a:srgbClr val="F9F9F9"/>
        </a:solidFill>
      </c:spPr>
    </c:plotArea>
    <c:plotVisOnly val="1"/>
  </c:chart>
</c:chartSpace>
</file>

<file path=xl/charts/chart1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4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'MAY-2019'!$C$24:$Q$24</c:f>
            </c:strRef>
          </c:cat>
          <c:val>
            <c:numRef>
              <c:f>'MAY-2019'!$C$28:$Q$28</c:f>
              <c:numCache/>
            </c:numRef>
          </c:val>
        </c:ser>
        <c:axId val="854691781"/>
        <c:axId val="288751317"/>
      </c:barChart>
      <c:catAx>
        <c:axId val="85469178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</a:p>
        </c:txPr>
        <c:crossAx val="288751317"/>
      </c:catAx>
      <c:valAx>
        <c:axId val="288751317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854691781"/>
      </c:valAx>
      <c:spPr>
        <a:solidFill>
          <a:srgbClr val="FBFBFB"/>
        </a:solidFill>
      </c:spPr>
    </c:plotArea>
    <c:plotVisOnly val="1"/>
  </c:chart>
</c:chartSpace>
</file>

<file path=xl/charts/chart18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'SEPT-2022'!$C$24:$P$24</c:f>
            </c:strRef>
          </c:cat>
          <c:val>
            <c:numRef>
              <c:f>'SEPT-2022'!$C$32:$P$32</c:f>
              <c:numCache/>
            </c:numRef>
          </c:val>
        </c:ser>
        <c:axId val="128676634"/>
        <c:axId val="975164424"/>
      </c:barChart>
      <c:catAx>
        <c:axId val="12867663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75164424"/>
      </c:catAx>
      <c:valAx>
        <c:axId val="9751644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28676634"/>
        <c:majorUnit val="10.0"/>
      </c:valAx>
      <c:spPr>
        <a:solidFill>
          <a:srgbClr val="F9F9F9"/>
        </a:solidFill>
      </c:spPr>
    </c:plotArea>
    <c:plotVisOnly val="1"/>
  </c:chart>
</c:chartSpace>
</file>

<file path=xl/charts/chart18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'OCT-2022'!$C$24:$P$24</c:f>
            </c:strRef>
          </c:cat>
          <c:val>
            <c:numRef>
              <c:f>'OCT-2022'!$C$27:$P$27</c:f>
              <c:numCache/>
            </c:numRef>
          </c:val>
        </c:ser>
        <c:axId val="1892709934"/>
        <c:axId val="872919198"/>
      </c:barChart>
      <c:catAx>
        <c:axId val="189270993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872919198"/>
      </c:catAx>
      <c:valAx>
        <c:axId val="872919198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892709934"/>
      </c:valAx>
      <c:spPr>
        <a:solidFill>
          <a:srgbClr val="FBFBFB"/>
        </a:solidFill>
      </c:spPr>
    </c:plotArea>
    <c:plotVisOnly val="1"/>
  </c:chart>
</c:chartSpace>
</file>

<file path=xl/charts/chart18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'OCT-2022'!$C$24:$P$24</c:f>
            </c:strRef>
          </c:cat>
          <c:val>
            <c:numRef>
              <c:f>'OCT-2022'!$C$28:$P$28</c:f>
              <c:numCache/>
            </c:numRef>
          </c:val>
        </c:ser>
        <c:axId val="967672550"/>
        <c:axId val="1673761503"/>
      </c:barChart>
      <c:catAx>
        <c:axId val="96767255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73761503"/>
      </c:catAx>
      <c:valAx>
        <c:axId val="1673761503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967672550"/>
      </c:valAx>
      <c:spPr>
        <a:solidFill>
          <a:srgbClr val="FBFBFB"/>
        </a:solidFill>
      </c:spPr>
    </c:plotArea>
    <c:plotVisOnly val="1"/>
  </c:chart>
</c:chartSpace>
</file>

<file path=xl/charts/chart18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'OCT-2022'!$C$24:$P$24</c:f>
            </c:strRef>
          </c:cat>
          <c:val>
            <c:numRef>
              <c:f>'OCT-2022'!$C$31:$P$31</c:f>
              <c:numCache/>
            </c:numRef>
          </c:val>
        </c:ser>
        <c:axId val="1476634599"/>
        <c:axId val="866532872"/>
      </c:barChart>
      <c:catAx>
        <c:axId val="14766345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866532872"/>
      </c:catAx>
      <c:valAx>
        <c:axId val="86653287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476634599"/>
      </c:valAx>
      <c:spPr>
        <a:solidFill>
          <a:srgbClr val="F9F9F9"/>
        </a:solidFill>
      </c:spPr>
    </c:plotArea>
    <c:plotVisOnly val="1"/>
  </c:chart>
</c:chartSpace>
</file>

<file path=xl/charts/chart18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'OCT-2022'!$C$24:$P$24</c:f>
            </c:strRef>
          </c:cat>
          <c:val>
            <c:numRef>
              <c:f>'OCT-2022'!$C$32:$P$32</c:f>
              <c:numCache/>
            </c:numRef>
          </c:val>
        </c:ser>
        <c:axId val="1927353302"/>
        <c:axId val="1250523499"/>
      </c:barChart>
      <c:catAx>
        <c:axId val="192735330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50523499"/>
      </c:catAx>
      <c:valAx>
        <c:axId val="125052349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927353302"/>
        <c:majorUnit val="10.0"/>
      </c:valAx>
      <c:spPr>
        <a:solidFill>
          <a:srgbClr val="F9F9F9"/>
        </a:solidFill>
      </c:spPr>
    </c:plotArea>
    <c:plotVisOnly val="1"/>
  </c:chart>
</c:chartSpace>
</file>

<file path=xl/charts/chart18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'NOV-2022'!$C$24:$P$24</c:f>
            </c:strRef>
          </c:cat>
          <c:val>
            <c:numRef>
              <c:f>'NOV-2022'!$C$27:$P$27</c:f>
              <c:numCache/>
            </c:numRef>
          </c:val>
        </c:ser>
        <c:axId val="873447908"/>
        <c:axId val="23049966"/>
      </c:barChart>
      <c:catAx>
        <c:axId val="8734479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3049966"/>
      </c:catAx>
      <c:valAx>
        <c:axId val="23049966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873447908"/>
      </c:valAx>
      <c:spPr>
        <a:solidFill>
          <a:srgbClr val="FBFBFB"/>
        </a:solidFill>
      </c:spPr>
    </c:plotArea>
    <c:plotVisOnly val="1"/>
  </c:chart>
</c:chartSpace>
</file>

<file path=xl/charts/chart18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'NOV-2022'!$C$24:$P$24</c:f>
            </c:strRef>
          </c:cat>
          <c:val>
            <c:numRef>
              <c:f>'NOV-2022'!$C$28:$P$28</c:f>
              <c:numCache/>
            </c:numRef>
          </c:val>
        </c:ser>
        <c:axId val="849394455"/>
        <c:axId val="1401929793"/>
      </c:barChart>
      <c:catAx>
        <c:axId val="8493944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401929793"/>
      </c:catAx>
      <c:valAx>
        <c:axId val="1401929793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849394455"/>
      </c:valAx>
      <c:spPr>
        <a:solidFill>
          <a:srgbClr val="FBFBFB"/>
        </a:solidFill>
      </c:spPr>
    </c:plotArea>
    <c:plotVisOnly val="1"/>
  </c:chart>
</c:chartSpace>
</file>

<file path=xl/charts/chart18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'NOV-2022'!$C$24:$P$24</c:f>
            </c:strRef>
          </c:cat>
          <c:val>
            <c:numRef>
              <c:f>'NOV-2022'!$C$31:$P$31</c:f>
              <c:numCache/>
            </c:numRef>
          </c:val>
        </c:ser>
        <c:axId val="1062645091"/>
        <c:axId val="1548891301"/>
      </c:barChart>
      <c:catAx>
        <c:axId val="10626450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548891301"/>
      </c:catAx>
      <c:valAx>
        <c:axId val="154889130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062645091"/>
      </c:valAx>
      <c:spPr>
        <a:solidFill>
          <a:srgbClr val="F9F9F9"/>
        </a:solidFill>
      </c:spPr>
    </c:plotArea>
    <c:plotVisOnly val="1"/>
  </c:chart>
</c:chartSpace>
</file>

<file path=xl/charts/chart18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'NOV-2022'!$C$24:$P$24</c:f>
            </c:strRef>
          </c:cat>
          <c:val>
            <c:numRef>
              <c:f>'NOV-2022'!$C$32:$P$32</c:f>
              <c:numCache/>
            </c:numRef>
          </c:val>
        </c:ser>
        <c:axId val="1676113324"/>
        <c:axId val="1343265602"/>
      </c:barChart>
      <c:catAx>
        <c:axId val="16761133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343265602"/>
      </c:catAx>
      <c:valAx>
        <c:axId val="134326560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676113324"/>
        <c:majorUnit val="10.0"/>
      </c:valAx>
      <c:spPr>
        <a:solidFill>
          <a:srgbClr val="F9F9F9"/>
        </a:solidFill>
      </c:spPr>
    </c:plotArea>
    <c:plotVisOnly val="1"/>
  </c:chart>
</c:chartSpace>
</file>

<file path=xl/charts/chart18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'DIC-2022'!$C$24:$P$24</c:f>
            </c:strRef>
          </c:cat>
          <c:val>
            <c:numRef>
              <c:f>'DIC-2022'!$C$27:$P$27</c:f>
              <c:numCache/>
            </c:numRef>
          </c:val>
        </c:ser>
        <c:axId val="1704272212"/>
        <c:axId val="2133451455"/>
      </c:barChart>
      <c:catAx>
        <c:axId val="17042722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133451455"/>
      </c:catAx>
      <c:valAx>
        <c:axId val="2133451455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704272212"/>
      </c:valAx>
      <c:spPr>
        <a:solidFill>
          <a:srgbClr val="FBFBFB"/>
        </a:solidFill>
      </c:spPr>
    </c:plotArea>
    <c:plotVisOnly val="1"/>
  </c:chart>
</c:chartSpace>
</file>

<file path=xl/charts/chart1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4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'MAY-2019'!$C$24:$Q$24</c:f>
            </c:strRef>
          </c:cat>
          <c:val>
            <c:numRef>
              <c:f>'MAY-2019'!$C$31:$Q$31</c:f>
              <c:numCache/>
            </c:numRef>
          </c:val>
        </c:ser>
        <c:axId val="1947942356"/>
        <c:axId val="311203722"/>
      </c:barChart>
      <c:catAx>
        <c:axId val="19479423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11203722"/>
      </c:catAx>
      <c:valAx>
        <c:axId val="31120372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947942356"/>
      </c:valAx>
      <c:spPr>
        <a:solidFill>
          <a:srgbClr val="F9F9F9"/>
        </a:solidFill>
      </c:spPr>
    </c:plotArea>
    <c:plotVisOnly val="1"/>
  </c:chart>
</c:chartSpace>
</file>

<file path=xl/charts/chart19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'DIC-2022'!$C$24:$P$24</c:f>
            </c:strRef>
          </c:cat>
          <c:val>
            <c:numRef>
              <c:f>'DIC-2022'!$C$28:$P$28</c:f>
              <c:numCache/>
            </c:numRef>
          </c:val>
        </c:ser>
        <c:axId val="392352444"/>
        <c:axId val="1358806994"/>
      </c:barChart>
      <c:catAx>
        <c:axId val="3923524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358806994"/>
      </c:catAx>
      <c:valAx>
        <c:axId val="1358806994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92352444"/>
      </c:valAx>
      <c:spPr>
        <a:solidFill>
          <a:srgbClr val="FBFBFB"/>
        </a:solidFill>
      </c:spPr>
    </c:plotArea>
    <c:plotVisOnly val="1"/>
  </c:chart>
</c:chartSpace>
</file>

<file path=xl/charts/chart19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'DIC-2022'!$C$24:$P$24</c:f>
            </c:strRef>
          </c:cat>
          <c:val>
            <c:numRef>
              <c:f>'DIC-2022'!$C$31:$P$31</c:f>
              <c:numCache/>
            </c:numRef>
          </c:val>
        </c:ser>
        <c:axId val="1508267375"/>
        <c:axId val="1694878259"/>
      </c:barChart>
      <c:catAx>
        <c:axId val="150826737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94878259"/>
      </c:catAx>
      <c:valAx>
        <c:axId val="169487825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508267375"/>
      </c:valAx>
      <c:spPr>
        <a:solidFill>
          <a:srgbClr val="F9F9F9"/>
        </a:solidFill>
      </c:spPr>
    </c:plotArea>
    <c:plotVisOnly val="1"/>
  </c:chart>
</c:chartSpace>
</file>

<file path=xl/charts/chart19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'DIC-2022'!$C$24:$P$24</c:f>
            </c:strRef>
          </c:cat>
          <c:val>
            <c:numRef>
              <c:f>'DIC-2022'!$C$32:$P$32</c:f>
              <c:numCache/>
            </c:numRef>
          </c:val>
        </c:ser>
        <c:axId val="1648520182"/>
        <c:axId val="991891096"/>
      </c:barChart>
      <c:catAx>
        <c:axId val="164852018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91891096"/>
      </c:catAx>
      <c:valAx>
        <c:axId val="99189109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648520182"/>
        <c:majorUnit val="10.0"/>
      </c:valAx>
      <c:spPr>
        <a:solidFill>
          <a:srgbClr val="F9F9F9"/>
        </a:solidFill>
      </c:spPr>
    </c:plotArea>
    <c:plotVisOnly val="1"/>
  </c:chart>
</c:chartSpace>
</file>

<file path=xl/charts/chart19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'ENE-2023'!$C$24:$P$24</c:f>
            </c:strRef>
          </c:cat>
          <c:val>
            <c:numRef>
              <c:f>'ENE-2023'!$C$27:$P$27</c:f>
              <c:numCache/>
            </c:numRef>
          </c:val>
        </c:ser>
        <c:axId val="92582095"/>
        <c:axId val="1085933010"/>
      </c:barChart>
      <c:catAx>
        <c:axId val="925820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85933010"/>
      </c:catAx>
      <c:valAx>
        <c:axId val="1085933010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92582095"/>
      </c:valAx>
      <c:spPr>
        <a:solidFill>
          <a:srgbClr val="FBFBFB"/>
        </a:solidFill>
      </c:spPr>
    </c:plotArea>
    <c:plotVisOnly val="1"/>
  </c:chart>
</c:chartSpace>
</file>

<file path=xl/charts/chart19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'ENE-2023'!$C$24:$P$24</c:f>
            </c:strRef>
          </c:cat>
          <c:val>
            <c:numRef>
              <c:f>'ENE-2023'!$C$28:$P$28</c:f>
              <c:numCache/>
            </c:numRef>
          </c:val>
        </c:ser>
        <c:axId val="143794544"/>
        <c:axId val="1540949380"/>
      </c:barChart>
      <c:catAx>
        <c:axId val="143794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540949380"/>
      </c:catAx>
      <c:valAx>
        <c:axId val="1540949380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43794544"/>
      </c:valAx>
      <c:spPr>
        <a:solidFill>
          <a:srgbClr val="FBFBFB"/>
        </a:solidFill>
      </c:spPr>
    </c:plotArea>
    <c:plotVisOnly val="1"/>
  </c:chart>
</c:chartSpace>
</file>

<file path=xl/charts/chart19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'ENE-2023'!$C$24:$P$24</c:f>
            </c:strRef>
          </c:cat>
          <c:val>
            <c:numRef>
              <c:f>'ENE-2023'!$C$31:$P$31</c:f>
              <c:numCache/>
            </c:numRef>
          </c:val>
        </c:ser>
        <c:axId val="279863386"/>
        <c:axId val="598922553"/>
      </c:barChart>
      <c:catAx>
        <c:axId val="2798633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598922553"/>
      </c:catAx>
      <c:valAx>
        <c:axId val="59892255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79863386"/>
      </c:valAx>
      <c:spPr>
        <a:solidFill>
          <a:srgbClr val="F9F9F9"/>
        </a:solidFill>
      </c:spPr>
    </c:plotArea>
    <c:plotVisOnly val="1"/>
  </c:chart>
</c:chartSpace>
</file>

<file path=xl/charts/chart19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'ENE-2023'!$C$24:$P$24</c:f>
            </c:strRef>
          </c:cat>
          <c:val>
            <c:numRef>
              <c:f>'ENE-2023'!$C$32:$P$32</c:f>
              <c:numCache/>
            </c:numRef>
          </c:val>
        </c:ser>
        <c:axId val="790037798"/>
        <c:axId val="766378834"/>
      </c:barChart>
      <c:catAx>
        <c:axId val="79003779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66378834"/>
      </c:catAx>
      <c:valAx>
        <c:axId val="76637883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790037798"/>
        <c:majorUnit val="10.0"/>
      </c:valAx>
      <c:spPr>
        <a:solidFill>
          <a:srgbClr val="F9F9F9"/>
        </a:solidFill>
      </c:spPr>
    </c:plotArea>
    <c:plotVisOnly val="1"/>
  </c:chart>
</c:chartSpace>
</file>

<file path=xl/charts/chart19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4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'FEB-2023'!$C$24:$Q$24</c:f>
            </c:strRef>
          </c:cat>
          <c:val>
            <c:numRef>
              <c:f>'FEB-2023'!$C$27:$Q$27</c:f>
              <c:numCache/>
            </c:numRef>
          </c:val>
        </c:ser>
        <c:axId val="600501137"/>
        <c:axId val="918395838"/>
      </c:barChart>
      <c:catAx>
        <c:axId val="60050113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18395838"/>
      </c:catAx>
      <c:valAx>
        <c:axId val="918395838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600501137"/>
      </c:valAx>
      <c:spPr>
        <a:solidFill>
          <a:srgbClr val="FBFBFB"/>
        </a:solidFill>
      </c:spPr>
    </c:plotArea>
    <c:plotVisOnly val="1"/>
  </c:chart>
</c:chartSpace>
</file>

<file path=xl/charts/chart19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4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'FEB-2023'!$C$24:$Q$24</c:f>
            </c:strRef>
          </c:cat>
          <c:val>
            <c:numRef>
              <c:f>'FEB-2023'!$C$28:$Q$28</c:f>
              <c:numCache/>
            </c:numRef>
          </c:val>
        </c:ser>
        <c:axId val="2086577571"/>
        <c:axId val="727685417"/>
      </c:barChart>
      <c:catAx>
        <c:axId val="20865775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27685417"/>
      </c:catAx>
      <c:valAx>
        <c:axId val="727685417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86577571"/>
      </c:valAx>
      <c:spPr>
        <a:solidFill>
          <a:srgbClr val="FBFBFB"/>
        </a:solidFill>
      </c:spPr>
    </c:plotArea>
    <c:plotVisOnly val="1"/>
  </c:chart>
</c:chartSpace>
</file>

<file path=xl/charts/chart19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4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'FEB-2023'!$C$24:$Q$24</c:f>
            </c:strRef>
          </c:cat>
          <c:val>
            <c:numRef>
              <c:f>'FEB-2023'!$C$31:$Q$31</c:f>
              <c:numCache/>
            </c:numRef>
          </c:val>
        </c:ser>
        <c:axId val="24119672"/>
        <c:axId val="1790106783"/>
      </c:barChart>
      <c:catAx>
        <c:axId val="24119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90106783"/>
      </c:catAx>
      <c:valAx>
        <c:axId val="179010678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4119672"/>
      </c:valAx>
      <c:spPr>
        <a:solidFill>
          <a:srgbClr val="F9F9F9"/>
        </a:solidFill>
      </c:spPr>
    </c:plotArea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'ENE-2019'!$C$24:$Q$24</c:f>
            </c:strRef>
          </c:cat>
          <c:val>
            <c:numRef>
              <c:f>'ENE-2019'!$C$28:$Q$28</c:f>
              <c:numCache/>
            </c:numRef>
          </c:val>
        </c:ser>
        <c:axId val="616115304"/>
        <c:axId val="1337654800"/>
      </c:barChart>
      <c:catAx>
        <c:axId val="616115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</a:p>
        </c:txPr>
        <c:crossAx val="1337654800"/>
      </c:catAx>
      <c:valAx>
        <c:axId val="1337654800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616115304"/>
      </c:valAx>
      <c:spPr>
        <a:solidFill>
          <a:srgbClr val="FBFBFB"/>
        </a:solidFill>
      </c:spPr>
    </c:plotArea>
    <c:plotVisOnly val="1"/>
  </c:chart>
</c:chartSpace>
</file>

<file path=xl/charts/chart2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61520394236247236"/>
          <c:y val="0.20511648132021196"/>
          <c:w val="0.9135019302025601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4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'MAY-2019'!$C$24:$Q$24</c:f>
            </c:strRef>
          </c:cat>
          <c:val>
            <c:numRef>
              <c:f>'MAY-2019'!$C$32:$Q$32</c:f>
              <c:numCache/>
            </c:numRef>
          </c:val>
        </c:ser>
        <c:axId val="327311639"/>
        <c:axId val="1822670581"/>
      </c:barChart>
      <c:catAx>
        <c:axId val="3273116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822670581"/>
      </c:catAx>
      <c:valAx>
        <c:axId val="182267058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27311639"/>
        <c:majorUnit val="5.0"/>
      </c:valAx>
      <c:spPr>
        <a:solidFill>
          <a:srgbClr val="F9F9F9"/>
        </a:solidFill>
      </c:spPr>
    </c:plotArea>
    <c:plotVisOnly val="1"/>
  </c:chart>
</c:chartSpace>
</file>

<file path=xl/charts/chart20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4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'FEB-2023'!$C$24:$Q$24</c:f>
            </c:strRef>
          </c:cat>
          <c:val>
            <c:numRef>
              <c:f>'FEB-2023'!$C$32:$Q$32</c:f>
              <c:numCache/>
            </c:numRef>
          </c:val>
        </c:ser>
        <c:axId val="475918397"/>
        <c:axId val="755535079"/>
      </c:barChart>
      <c:catAx>
        <c:axId val="47591839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55535079"/>
      </c:catAx>
      <c:valAx>
        <c:axId val="75553507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475918397"/>
        <c:majorUnit val="10.0"/>
      </c:valAx>
      <c:spPr>
        <a:solidFill>
          <a:srgbClr val="F9F9F9"/>
        </a:solidFill>
      </c:spPr>
    </c:plotArea>
    <c:plotVisOnly val="1"/>
  </c:chart>
</c:chartSpace>
</file>

<file path=xl/charts/chart20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'FEB-2023'!$C$24:$O$24</c:f>
            </c:strRef>
          </c:cat>
          <c:val>
            <c:numRef>
              <c:f>'FEB-2023'!$C$27:$O$27</c:f>
              <c:numCache/>
            </c:numRef>
          </c:val>
        </c:ser>
        <c:axId val="598562885"/>
        <c:axId val="685760024"/>
      </c:barChart>
      <c:catAx>
        <c:axId val="59856288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685760024"/>
      </c:catAx>
      <c:valAx>
        <c:axId val="685760024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598562885"/>
      </c:valAx>
      <c:spPr>
        <a:solidFill>
          <a:srgbClr val="FBFBFB"/>
        </a:solidFill>
      </c:spPr>
    </c:plotArea>
    <c:plotVisOnly val="1"/>
  </c:chart>
</c:chartSpace>
</file>

<file path=xl/charts/chart20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'FEB-2023'!$C$24:$O$24</c:f>
            </c:strRef>
          </c:cat>
          <c:val>
            <c:numRef>
              <c:f>'FEB-2023'!$C$28:$O$28</c:f>
              <c:numCache/>
            </c:numRef>
          </c:val>
        </c:ser>
        <c:axId val="49958619"/>
        <c:axId val="1408004482"/>
      </c:barChart>
      <c:catAx>
        <c:axId val="499586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408004482"/>
      </c:catAx>
      <c:valAx>
        <c:axId val="1408004482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49958619"/>
      </c:valAx>
      <c:spPr>
        <a:solidFill>
          <a:srgbClr val="FBFBFB"/>
        </a:solidFill>
      </c:spPr>
    </c:plotArea>
    <c:plotVisOnly val="1"/>
  </c:chart>
</c:chartSpace>
</file>

<file path=xl/charts/chart20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'FEB-2023'!$C$24:$O$24</c:f>
            </c:strRef>
          </c:cat>
          <c:val>
            <c:numRef>
              <c:f>'FEB-2023'!$C$31:$O$31</c:f>
              <c:numCache/>
            </c:numRef>
          </c:val>
        </c:ser>
        <c:axId val="555715865"/>
        <c:axId val="1320983534"/>
      </c:barChart>
      <c:catAx>
        <c:axId val="55571586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320983534"/>
      </c:catAx>
      <c:valAx>
        <c:axId val="132098353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555715865"/>
      </c:valAx>
      <c:spPr>
        <a:solidFill>
          <a:srgbClr val="F9F9F9"/>
        </a:solidFill>
      </c:spPr>
    </c:plotArea>
    <c:plotVisOnly val="1"/>
  </c:chart>
</c:chartSpace>
</file>

<file path=xl/charts/chart20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'FEB-2023'!$C$24:$O$24</c:f>
            </c:strRef>
          </c:cat>
          <c:val>
            <c:numRef>
              <c:f>'FEB-2023'!$C$32:$O$32</c:f>
              <c:numCache/>
            </c:numRef>
          </c:val>
        </c:ser>
        <c:axId val="341670778"/>
        <c:axId val="1812984732"/>
      </c:barChart>
      <c:catAx>
        <c:axId val="34167077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812984732"/>
      </c:catAx>
      <c:valAx>
        <c:axId val="181298473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41670778"/>
        <c:majorUnit val="10.0"/>
      </c:valAx>
      <c:spPr>
        <a:solidFill>
          <a:srgbClr val="F9F9F9"/>
        </a:solidFill>
      </c:spPr>
    </c:plotArea>
    <c:plotVisOnly val="1"/>
  </c:chart>
</c:chartSpace>
</file>

<file path=xl/charts/chart20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'MAR-2023'!$C$24:$P$24</c:f>
            </c:strRef>
          </c:cat>
          <c:val>
            <c:numRef>
              <c:f>'MAR-2023'!$C$27:$P$27</c:f>
              <c:numCache/>
            </c:numRef>
          </c:val>
        </c:ser>
        <c:axId val="1668599789"/>
        <c:axId val="1792843002"/>
      </c:barChart>
      <c:catAx>
        <c:axId val="166859978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92843002"/>
      </c:catAx>
      <c:valAx>
        <c:axId val="1792843002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668599789"/>
      </c:valAx>
      <c:spPr>
        <a:solidFill>
          <a:srgbClr val="FBFBFB"/>
        </a:solidFill>
      </c:spPr>
    </c:plotArea>
    <c:plotVisOnly val="1"/>
  </c:chart>
</c:chartSpace>
</file>

<file path=xl/charts/chart20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'MAR-2023'!$C$24:$P$24</c:f>
            </c:strRef>
          </c:cat>
          <c:val>
            <c:numRef>
              <c:f>'MAR-2023'!$C$28:$P$28</c:f>
              <c:numCache/>
            </c:numRef>
          </c:val>
        </c:ser>
        <c:axId val="1227072348"/>
        <c:axId val="377951597"/>
      </c:barChart>
      <c:catAx>
        <c:axId val="12270723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77951597"/>
      </c:catAx>
      <c:valAx>
        <c:axId val="377951597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227072348"/>
      </c:valAx>
      <c:spPr>
        <a:solidFill>
          <a:srgbClr val="FBFBFB"/>
        </a:solidFill>
      </c:spPr>
    </c:plotArea>
    <c:plotVisOnly val="1"/>
  </c:chart>
</c:chartSpace>
</file>

<file path=xl/charts/chart20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'MAR-2023'!$C$24:$P$24</c:f>
            </c:strRef>
          </c:cat>
          <c:val>
            <c:numRef>
              <c:f>'MAR-2023'!$C$31:$P$31</c:f>
              <c:numCache/>
            </c:numRef>
          </c:val>
        </c:ser>
        <c:axId val="1055710665"/>
        <c:axId val="1803196848"/>
      </c:barChart>
      <c:catAx>
        <c:axId val="105571066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803196848"/>
      </c:catAx>
      <c:valAx>
        <c:axId val="180319684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055710665"/>
      </c:valAx>
      <c:spPr>
        <a:solidFill>
          <a:srgbClr val="F9F9F9"/>
        </a:solidFill>
      </c:spPr>
    </c:plotArea>
    <c:plotVisOnly val="1"/>
  </c:chart>
</c:chartSpace>
</file>

<file path=xl/charts/chart20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'MAR-2023'!$C$24:$P$24</c:f>
            </c:strRef>
          </c:cat>
          <c:val>
            <c:numRef>
              <c:f>'MAR-2023'!$C$32:$P$32</c:f>
              <c:numCache/>
            </c:numRef>
          </c:val>
        </c:ser>
        <c:axId val="472538523"/>
        <c:axId val="1020527679"/>
      </c:barChart>
      <c:catAx>
        <c:axId val="4725385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20527679"/>
      </c:catAx>
      <c:valAx>
        <c:axId val="102052767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472538523"/>
        <c:majorUnit val="10.0"/>
      </c:valAx>
      <c:spPr>
        <a:solidFill>
          <a:srgbClr val="F9F9F9"/>
        </a:solidFill>
      </c:spPr>
    </c:plotArea>
    <c:plotVisOnly val="1"/>
  </c:chart>
</c:chartSpace>
</file>

<file path=xl/charts/chart20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20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'ABR-2023'!$C$24:$O$24</c:f>
            </c:strRef>
          </c:cat>
          <c:val>
            <c:numRef>
              <c:f>'ABR-2023'!$C$27:$O$27</c:f>
              <c:numCache/>
            </c:numRef>
          </c:val>
        </c:ser>
        <c:axId val="1637478301"/>
        <c:axId val="1413668493"/>
      </c:barChart>
      <c:catAx>
        <c:axId val="16374783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413668493"/>
      </c:catAx>
      <c:valAx>
        <c:axId val="1413668493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</a:p>
        </c:txPr>
        <c:crossAx val="1637478301"/>
      </c:valAx>
      <c:spPr>
        <a:solidFill>
          <a:srgbClr val="FBFBFB"/>
        </a:solidFill>
      </c:spPr>
    </c:plotArea>
    <c:plotVisOnly val="1"/>
  </c:chart>
</c:chartSpace>
</file>

<file path=xl/charts/chart2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'JUN-2019'!$C$24:$Q$24</c:f>
            </c:strRef>
          </c:cat>
          <c:val>
            <c:numRef>
              <c:f>'JUN-2019'!$C$27:$Q$27</c:f>
              <c:numCache/>
            </c:numRef>
          </c:val>
        </c:ser>
        <c:axId val="1353837746"/>
        <c:axId val="549680061"/>
      </c:barChart>
      <c:catAx>
        <c:axId val="135383774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549680061"/>
      </c:catAx>
      <c:valAx>
        <c:axId val="549680061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353837746"/>
      </c:valAx>
      <c:spPr>
        <a:solidFill>
          <a:srgbClr val="FBFBFB"/>
        </a:solidFill>
      </c:spPr>
    </c:plotArea>
    <c:plotVisOnly val="1"/>
  </c:chart>
</c:chartSpace>
</file>

<file path=xl/charts/chart2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20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'ABR-2023'!$C$24:$O$24</c:f>
            </c:strRef>
          </c:cat>
          <c:val>
            <c:numRef>
              <c:f>'ABR-2023'!$C$28:$O$28</c:f>
              <c:numCache/>
            </c:numRef>
          </c:val>
        </c:ser>
        <c:axId val="249423324"/>
        <c:axId val="184902424"/>
      </c:barChart>
      <c:catAx>
        <c:axId val="2494233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84902424"/>
      </c:catAx>
      <c:valAx>
        <c:axId val="184902424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</a:p>
        </c:txPr>
        <c:crossAx val="249423324"/>
      </c:valAx>
      <c:spPr>
        <a:solidFill>
          <a:srgbClr val="FBFBFB"/>
        </a:solidFill>
      </c:spPr>
    </c:plotArea>
    <c:plotVisOnly val="1"/>
  </c:chart>
</c:chartSpace>
</file>

<file path=xl/charts/chart21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20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'ABR-2023'!$C$24:$O$24</c:f>
            </c:strRef>
          </c:cat>
          <c:val>
            <c:numRef>
              <c:f>'ABR-2023'!$C$31:$O$31</c:f>
              <c:numCache/>
            </c:numRef>
          </c:val>
        </c:ser>
        <c:axId val="530429023"/>
        <c:axId val="1755809211"/>
      </c:barChart>
      <c:catAx>
        <c:axId val="5304290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55809211"/>
      </c:catAx>
      <c:valAx>
        <c:axId val="175580921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2400">
                <a:solidFill>
                  <a:srgbClr val="000000"/>
                </a:solidFill>
                <a:latin typeface="+mn-lt"/>
              </a:defRPr>
            </a:pPr>
          </a:p>
        </c:txPr>
        <c:crossAx val="530429023"/>
      </c:valAx>
      <c:spPr>
        <a:solidFill>
          <a:srgbClr val="F9F9F9"/>
        </a:solidFill>
      </c:spPr>
    </c:plotArea>
    <c:plotVisOnly val="1"/>
  </c:chart>
</c:chartSpace>
</file>

<file path=xl/charts/chart21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20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'ABR-2023'!$C$24:$O$24</c:f>
            </c:strRef>
          </c:cat>
          <c:val>
            <c:numRef>
              <c:f>'ABR-2023'!$C$32:$O$32</c:f>
              <c:numCache/>
            </c:numRef>
          </c:val>
        </c:ser>
        <c:axId val="526770510"/>
        <c:axId val="1078083769"/>
      </c:barChart>
      <c:catAx>
        <c:axId val="5267705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78083769"/>
      </c:catAx>
      <c:valAx>
        <c:axId val="10780837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</a:p>
        </c:txPr>
        <c:crossAx val="526770510"/>
        <c:majorUnit val="10.0"/>
      </c:valAx>
      <c:spPr>
        <a:solidFill>
          <a:srgbClr val="F9F9F9"/>
        </a:solidFill>
      </c:spPr>
    </c:plotArea>
    <c:plotVisOnly val="1"/>
  </c:chart>
</c:chartSpace>
</file>

<file path=xl/charts/chart21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'MAY-2023'!$C$24:$P$24</c:f>
            </c:strRef>
          </c:cat>
          <c:val>
            <c:numRef>
              <c:f>'MAY-2023'!$C$27:$P$27</c:f>
              <c:numCache/>
            </c:numRef>
          </c:val>
        </c:ser>
        <c:axId val="1554695999"/>
        <c:axId val="1249605797"/>
      </c:barChart>
      <c:catAx>
        <c:axId val="15546959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49605797"/>
      </c:catAx>
      <c:valAx>
        <c:axId val="1249605797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554695999"/>
      </c:valAx>
      <c:spPr>
        <a:solidFill>
          <a:srgbClr val="FBFBFB"/>
        </a:solidFill>
      </c:spPr>
    </c:plotArea>
    <c:plotVisOnly val="1"/>
  </c:chart>
</c:chartSpace>
</file>

<file path=xl/charts/chart21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'MAY-2023'!$C$24:$P$24</c:f>
            </c:strRef>
          </c:cat>
          <c:val>
            <c:numRef>
              <c:f>'MAY-2023'!$C$28:$P$28</c:f>
              <c:numCache/>
            </c:numRef>
          </c:val>
        </c:ser>
        <c:axId val="87786294"/>
        <c:axId val="1963267304"/>
      </c:barChart>
      <c:catAx>
        <c:axId val="8778629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963267304"/>
      </c:catAx>
      <c:valAx>
        <c:axId val="1963267304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87786294"/>
      </c:valAx>
      <c:spPr>
        <a:solidFill>
          <a:srgbClr val="FBFBFB"/>
        </a:solidFill>
      </c:spPr>
    </c:plotArea>
    <c:plotVisOnly val="1"/>
  </c:chart>
</c:chartSpace>
</file>

<file path=xl/charts/chart21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'MAY-2023'!$C$24:$P$24</c:f>
            </c:strRef>
          </c:cat>
          <c:val>
            <c:numRef>
              <c:f>'MAY-2023'!$C$31:$P$31</c:f>
              <c:numCache/>
            </c:numRef>
          </c:val>
        </c:ser>
        <c:axId val="1670094822"/>
        <c:axId val="1243074621"/>
      </c:barChart>
      <c:catAx>
        <c:axId val="167009482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43074621"/>
      </c:catAx>
      <c:valAx>
        <c:axId val="124307462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670094822"/>
      </c:valAx>
      <c:spPr>
        <a:solidFill>
          <a:srgbClr val="F9F9F9"/>
        </a:solidFill>
      </c:spPr>
    </c:plotArea>
    <c:plotVisOnly val="1"/>
  </c:chart>
</c:chartSpace>
</file>

<file path=xl/charts/chart21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'MAY-2023'!$C$24:$P$24</c:f>
            </c:strRef>
          </c:cat>
          <c:val>
            <c:numRef>
              <c:f>'MAY-2023'!$C$32:$P$32</c:f>
              <c:numCache/>
            </c:numRef>
          </c:val>
        </c:ser>
        <c:axId val="1105578137"/>
        <c:axId val="887725240"/>
      </c:barChart>
      <c:catAx>
        <c:axId val="110557813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887725240"/>
      </c:catAx>
      <c:valAx>
        <c:axId val="88772524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105578137"/>
        <c:majorUnit val="10.0"/>
      </c:valAx>
      <c:spPr>
        <a:solidFill>
          <a:srgbClr val="F9F9F9"/>
        </a:solidFill>
      </c:spPr>
    </c:plotArea>
    <c:plotVisOnly val="1"/>
  </c:chart>
</c:chartSpace>
</file>

<file path=xl/charts/chart21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'MAY-2023'!$C$24:$O$24</c:f>
            </c:strRef>
          </c:cat>
          <c:val>
            <c:numRef>
              <c:f>'MAY-2023'!$C$27:$O$27</c:f>
              <c:numCache/>
            </c:numRef>
          </c:val>
        </c:ser>
        <c:axId val="375845955"/>
        <c:axId val="623143259"/>
      </c:barChart>
      <c:catAx>
        <c:axId val="3758459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623143259"/>
      </c:catAx>
      <c:valAx>
        <c:axId val="623143259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375845955"/>
      </c:valAx>
      <c:spPr>
        <a:solidFill>
          <a:srgbClr val="FBFBFB"/>
        </a:solidFill>
      </c:spPr>
    </c:plotArea>
    <c:plotVisOnly val="1"/>
  </c:chart>
</c:chartSpace>
</file>

<file path=xl/charts/chart21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'MAY-2023'!$C$24:$O$24</c:f>
            </c:strRef>
          </c:cat>
          <c:val>
            <c:numRef>
              <c:f>'MAY-2023'!$C$28:$O$28</c:f>
              <c:numCache/>
            </c:numRef>
          </c:val>
        </c:ser>
        <c:axId val="1940542390"/>
        <c:axId val="312168842"/>
      </c:barChart>
      <c:catAx>
        <c:axId val="194054239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12168842"/>
      </c:catAx>
      <c:valAx>
        <c:axId val="312168842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940542390"/>
      </c:valAx>
      <c:spPr>
        <a:solidFill>
          <a:srgbClr val="FBFBFB"/>
        </a:solidFill>
      </c:spPr>
    </c:plotArea>
    <c:plotVisOnly val="1"/>
  </c:chart>
</c:chartSpace>
</file>

<file path=xl/charts/chart21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'MAY-2023'!$C$24:$O$24</c:f>
            </c:strRef>
          </c:cat>
          <c:val>
            <c:numRef>
              <c:f>'MAY-2023'!$C$31:$O$31</c:f>
              <c:numCache/>
            </c:numRef>
          </c:val>
        </c:ser>
        <c:axId val="675681715"/>
        <c:axId val="486592269"/>
      </c:barChart>
      <c:catAx>
        <c:axId val="6756817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86592269"/>
      </c:catAx>
      <c:valAx>
        <c:axId val="4865922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675681715"/>
      </c:valAx>
      <c:spPr>
        <a:solidFill>
          <a:srgbClr val="F9F9F9"/>
        </a:solidFill>
      </c:spPr>
    </c:plotArea>
    <c:plotVisOnly val="1"/>
  </c:chart>
</c:chartSpace>
</file>

<file path=xl/charts/chart2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'JUN-2019'!$C$24:$Q$24</c:f>
            </c:strRef>
          </c:cat>
          <c:val>
            <c:numRef>
              <c:f>'JUN-2019'!$C$28:$Q$28</c:f>
              <c:numCache/>
            </c:numRef>
          </c:val>
        </c:ser>
        <c:axId val="251614273"/>
        <c:axId val="962926998"/>
      </c:barChart>
      <c:catAx>
        <c:axId val="2516142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</a:p>
        </c:txPr>
        <c:crossAx val="962926998"/>
      </c:catAx>
      <c:valAx>
        <c:axId val="962926998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51614273"/>
      </c:valAx>
      <c:spPr>
        <a:solidFill>
          <a:srgbClr val="FBFBFB"/>
        </a:solidFill>
      </c:spPr>
    </c:plotArea>
    <c:plotVisOnly val="1"/>
  </c:chart>
</c:chartSpace>
</file>

<file path=xl/charts/chart22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'MAY-2023'!$C$24:$O$24</c:f>
            </c:strRef>
          </c:cat>
          <c:val>
            <c:numRef>
              <c:f>'MAY-2023'!$C$32:$O$32</c:f>
              <c:numCache/>
            </c:numRef>
          </c:val>
        </c:ser>
        <c:axId val="196376942"/>
        <c:axId val="1878531324"/>
      </c:barChart>
      <c:catAx>
        <c:axId val="19637694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878531324"/>
      </c:catAx>
      <c:valAx>
        <c:axId val="18785313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96376942"/>
        <c:majorUnit val="10.0"/>
      </c:valAx>
      <c:spPr>
        <a:solidFill>
          <a:srgbClr val="F9F9F9"/>
        </a:solidFill>
      </c:spPr>
    </c:plotArea>
    <c:plotVisOnly val="1"/>
  </c:chart>
</c:chartSpace>
</file>

<file path=xl/charts/chart22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'JUN-2023'!$C$24:$P$24</c:f>
            </c:strRef>
          </c:cat>
          <c:val>
            <c:numRef>
              <c:f>'JUN-2023'!$C$27:$P$27</c:f>
              <c:numCache/>
            </c:numRef>
          </c:val>
        </c:ser>
        <c:axId val="1635112707"/>
        <c:axId val="492083448"/>
      </c:barChart>
      <c:catAx>
        <c:axId val="16351127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92083448"/>
      </c:catAx>
      <c:valAx>
        <c:axId val="492083448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635112707"/>
      </c:valAx>
      <c:spPr>
        <a:solidFill>
          <a:srgbClr val="FBFBFB"/>
        </a:solidFill>
      </c:spPr>
    </c:plotArea>
    <c:plotVisOnly val="1"/>
  </c:chart>
</c:chartSpace>
</file>

<file path=xl/charts/chart22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'JUN-2023'!$C$24:$P$24</c:f>
            </c:strRef>
          </c:cat>
          <c:val>
            <c:numRef>
              <c:f>'JUN-2023'!$C$28:$P$28</c:f>
              <c:numCache/>
            </c:numRef>
          </c:val>
        </c:ser>
        <c:axId val="319729440"/>
        <c:axId val="906509283"/>
      </c:barChart>
      <c:catAx>
        <c:axId val="319729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06509283"/>
      </c:catAx>
      <c:valAx>
        <c:axId val="906509283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19729440"/>
      </c:valAx>
      <c:spPr>
        <a:solidFill>
          <a:srgbClr val="FBFBFB"/>
        </a:solidFill>
      </c:spPr>
    </c:plotArea>
    <c:plotVisOnly val="1"/>
  </c:chart>
</c:chartSpace>
</file>

<file path=xl/charts/chart22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'JUN-2023'!$C$24:$P$24</c:f>
            </c:strRef>
          </c:cat>
          <c:val>
            <c:numRef>
              <c:f>'JUN-2023'!$C$31:$P$31</c:f>
              <c:numCache/>
            </c:numRef>
          </c:val>
        </c:ser>
        <c:axId val="1764196012"/>
        <c:axId val="1592074380"/>
      </c:barChart>
      <c:catAx>
        <c:axId val="17641960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592074380"/>
      </c:catAx>
      <c:valAx>
        <c:axId val="15920743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764196012"/>
      </c:valAx>
      <c:spPr>
        <a:solidFill>
          <a:srgbClr val="F9F9F9"/>
        </a:solidFill>
      </c:spPr>
    </c:plotArea>
    <c:plotVisOnly val="1"/>
  </c:chart>
</c:chartSpace>
</file>

<file path=xl/charts/chart22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'JUN-2023'!$C$24:$P$24</c:f>
            </c:strRef>
          </c:cat>
          <c:val>
            <c:numRef>
              <c:f>'JUN-2023'!$C$32:$P$32</c:f>
              <c:numCache/>
            </c:numRef>
          </c:val>
        </c:ser>
        <c:axId val="413082839"/>
        <c:axId val="1053657727"/>
      </c:barChart>
      <c:catAx>
        <c:axId val="4130828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53657727"/>
      </c:catAx>
      <c:valAx>
        <c:axId val="105365772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413082839"/>
        <c:majorUnit val="10.0"/>
      </c:valAx>
      <c:spPr>
        <a:solidFill>
          <a:srgbClr val="F9F9F9"/>
        </a:solidFill>
      </c:spPr>
    </c:plotArea>
    <c:plotVisOnly val="1"/>
  </c:chart>
</c:chartSpace>
</file>

<file path=xl/charts/chart22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'JUN-2023'!$C$24:$O$24</c:f>
            </c:strRef>
          </c:cat>
          <c:val>
            <c:numRef>
              <c:f>'JUN-2023'!$C$27:$O$27</c:f>
              <c:numCache/>
            </c:numRef>
          </c:val>
        </c:ser>
        <c:axId val="136873787"/>
        <c:axId val="2024566858"/>
      </c:barChart>
      <c:catAx>
        <c:axId val="1368737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24566858"/>
      </c:catAx>
      <c:valAx>
        <c:axId val="2024566858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36873787"/>
      </c:valAx>
      <c:spPr>
        <a:solidFill>
          <a:srgbClr val="FBFBFB"/>
        </a:solidFill>
      </c:spPr>
    </c:plotArea>
    <c:plotVisOnly val="1"/>
  </c:chart>
</c:chartSpace>
</file>

<file path=xl/charts/chart22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'JUN-2023'!$C$24:$O$24</c:f>
            </c:strRef>
          </c:cat>
          <c:val>
            <c:numRef>
              <c:f>'JUN-2023'!$C$28:$O$28</c:f>
              <c:numCache/>
            </c:numRef>
          </c:val>
        </c:ser>
        <c:axId val="993981891"/>
        <c:axId val="210861288"/>
      </c:barChart>
      <c:catAx>
        <c:axId val="9939818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10861288"/>
      </c:catAx>
      <c:valAx>
        <c:axId val="210861288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993981891"/>
      </c:valAx>
      <c:spPr>
        <a:solidFill>
          <a:srgbClr val="FBFBFB"/>
        </a:solidFill>
      </c:spPr>
    </c:plotArea>
    <c:plotVisOnly val="1"/>
  </c:chart>
</c:chartSpace>
</file>

<file path=xl/charts/chart22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'JUN-2023'!$C$24:$O$24</c:f>
            </c:strRef>
          </c:cat>
          <c:val>
            <c:numRef>
              <c:f>'JUN-2023'!$C$31:$O$31</c:f>
              <c:numCache/>
            </c:numRef>
          </c:val>
        </c:ser>
        <c:axId val="810265440"/>
        <c:axId val="621871874"/>
      </c:barChart>
      <c:catAx>
        <c:axId val="810265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621871874"/>
      </c:catAx>
      <c:valAx>
        <c:axId val="62187187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810265440"/>
      </c:valAx>
      <c:spPr>
        <a:solidFill>
          <a:srgbClr val="F9F9F9"/>
        </a:solidFill>
      </c:spPr>
    </c:plotArea>
    <c:plotVisOnly val="1"/>
  </c:chart>
</c:chartSpace>
</file>

<file path=xl/charts/chart22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'JUN-2023'!$C$24:$O$24</c:f>
            </c:strRef>
          </c:cat>
          <c:val>
            <c:numRef>
              <c:f>'JUN-2023'!$C$32:$O$32</c:f>
              <c:numCache/>
            </c:numRef>
          </c:val>
        </c:ser>
        <c:axId val="1616308404"/>
        <c:axId val="1237722642"/>
      </c:barChart>
      <c:catAx>
        <c:axId val="16163084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37722642"/>
      </c:catAx>
      <c:valAx>
        <c:axId val="123772264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616308404"/>
        <c:majorUnit val="10.0"/>
      </c:valAx>
      <c:spPr>
        <a:solidFill>
          <a:srgbClr val="F9F9F9"/>
        </a:solidFill>
      </c:spPr>
    </c:plotArea>
    <c:plotVisOnly val="1"/>
  </c:chart>
</c:chartSpace>
</file>

<file path=xl/charts/chart22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'JUL-2023'!$C$24:$P$24</c:f>
            </c:strRef>
          </c:cat>
          <c:val>
            <c:numRef>
              <c:f>'JUL-2023'!$C$27:$P$27</c:f>
              <c:numCache/>
            </c:numRef>
          </c:val>
        </c:ser>
        <c:axId val="1144428381"/>
        <c:axId val="957635574"/>
      </c:barChart>
      <c:catAx>
        <c:axId val="114442838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57635574"/>
      </c:catAx>
      <c:valAx>
        <c:axId val="957635574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144428381"/>
      </c:valAx>
      <c:spPr>
        <a:solidFill>
          <a:srgbClr val="FBFBFB"/>
        </a:solidFill>
      </c:spPr>
    </c:plotArea>
    <c:plotVisOnly val="1"/>
  </c:chart>
</c:chartSpace>
</file>

<file path=xl/charts/chart2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'JUN-2019'!$C$24:$Q$24</c:f>
            </c:strRef>
          </c:cat>
          <c:val>
            <c:numRef>
              <c:f>'JUN-2019'!$C$31:$Q$31</c:f>
              <c:numCache/>
            </c:numRef>
          </c:val>
        </c:ser>
        <c:axId val="242115974"/>
        <c:axId val="958607079"/>
      </c:barChart>
      <c:catAx>
        <c:axId val="24211597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58607079"/>
      </c:catAx>
      <c:valAx>
        <c:axId val="95860707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42115974"/>
      </c:valAx>
      <c:spPr>
        <a:solidFill>
          <a:srgbClr val="F9F9F9"/>
        </a:solidFill>
      </c:spPr>
    </c:plotArea>
    <c:plotVisOnly val="1"/>
  </c:chart>
</c:chartSpace>
</file>

<file path=xl/charts/chart23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'JUL-2023'!$C$24:$P$24</c:f>
            </c:strRef>
          </c:cat>
          <c:val>
            <c:numRef>
              <c:f>'JUL-2023'!$C$28:$P$28</c:f>
              <c:numCache/>
            </c:numRef>
          </c:val>
        </c:ser>
        <c:axId val="333201247"/>
        <c:axId val="1804530336"/>
      </c:barChart>
      <c:catAx>
        <c:axId val="3332012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804530336"/>
      </c:catAx>
      <c:valAx>
        <c:axId val="1804530336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33201247"/>
      </c:valAx>
      <c:spPr>
        <a:solidFill>
          <a:srgbClr val="FBFBFB"/>
        </a:solidFill>
      </c:spPr>
    </c:plotArea>
    <c:plotVisOnly val="1"/>
  </c:chart>
</c:chartSpace>
</file>

<file path=xl/charts/chart23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'JUL-2023'!$C$24:$P$24</c:f>
            </c:strRef>
          </c:cat>
          <c:val>
            <c:numRef>
              <c:f>'JUL-2023'!$C$31:$P$31</c:f>
              <c:numCache/>
            </c:numRef>
          </c:val>
        </c:ser>
        <c:axId val="448850016"/>
        <c:axId val="1905009307"/>
      </c:barChart>
      <c:catAx>
        <c:axId val="448850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905009307"/>
      </c:catAx>
      <c:valAx>
        <c:axId val="190500930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448850016"/>
      </c:valAx>
      <c:spPr>
        <a:solidFill>
          <a:srgbClr val="F9F9F9"/>
        </a:solidFill>
      </c:spPr>
    </c:plotArea>
    <c:plotVisOnly val="1"/>
  </c:chart>
</c:chartSpace>
</file>

<file path=xl/charts/chart23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'JUL-2023'!$C$24:$P$24</c:f>
            </c:strRef>
          </c:cat>
          <c:val>
            <c:numRef>
              <c:f>'JUL-2023'!$C$32:$P$32</c:f>
              <c:numCache/>
            </c:numRef>
          </c:val>
        </c:ser>
        <c:axId val="1828446936"/>
        <c:axId val="1105173450"/>
      </c:barChart>
      <c:catAx>
        <c:axId val="1828446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105173450"/>
      </c:catAx>
      <c:valAx>
        <c:axId val="110517345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828446936"/>
        <c:majorUnit val="10.0"/>
      </c:valAx>
      <c:spPr>
        <a:solidFill>
          <a:srgbClr val="F9F9F9"/>
        </a:solidFill>
      </c:spPr>
    </c:plotArea>
    <c:plotVisOnly val="1"/>
  </c:chart>
</c:chartSpace>
</file>

<file path=xl/charts/chart23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'JUL-2023'!$C$24:$O$24</c:f>
            </c:strRef>
          </c:cat>
          <c:val>
            <c:numRef>
              <c:f>'JUL-2023'!$C$27:$O$27</c:f>
              <c:numCache/>
            </c:numRef>
          </c:val>
        </c:ser>
        <c:axId val="1112661870"/>
        <c:axId val="84371749"/>
      </c:barChart>
      <c:catAx>
        <c:axId val="111266187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84371749"/>
      </c:catAx>
      <c:valAx>
        <c:axId val="84371749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112661870"/>
      </c:valAx>
      <c:spPr>
        <a:solidFill>
          <a:srgbClr val="FBFBFB"/>
        </a:solidFill>
      </c:spPr>
    </c:plotArea>
    <c:plotVisOnly val="1"/>
  </c:chart>
</c:chartSpace>
</file>

<file path=xl/charts/chart23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'JUL-2023'!$C$24:$O$24</c:f>
            </c:strRef>
          </c:cat>
          <c:val>
            <c:numRef>
              <c:f>'JUL-2023'!$C$28:$O$28</c:f>
              <c:numCache/>
            </c:numRef>
          </c:val>
        </c:ser>
        <c:axId val="628222726"/>
        <c:axId val="58195434"/>
      </c:barChart>
      <c:catAx>
        <c:axId val="62822272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58195434"/>
      </c:catAx>
      <c:valAx>
        <c:axId val="58195434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628222726"/>
      </c:valAx>
      <c:spPr>
        <a:solidFill>
          <a:srgbClr val="FBFBFB"/>
        </a:solidFill>
      </c:spPr>
    </c:plotArea>
    <c:plotVisOnly val="1"/>
  </c:chart>
</c:chartSpace>
</file>

<file path=xl/charts/chart23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'JUL-2023'!$C$24:$O$24</c:f>
            </c:strRef>
          </c:cat>
          <c:val>
            <c:numRef>
              <c:f>'JUL-2023'!$C$31:$O$31</c:f>
              <c:numCache/>
            </c:numRef>
          </c:val>
        </c:ser>
        <c:axId val="1443133615"/>
        <c:axId val="1477612813"/>
      </c:barChart>
      <c:catAx>
        <c:axId val="14431336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477612813"/>
      </c:catAx>
      <c:valAx>
        <c:axId val="147761281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443133615"/>
      </c:valAx>
      <c:spPr>
        <a:solidFill>
          <a:srgbClr val="F9F9F9"/>
        </a:solidFill>
      </c:spPr>
    </c:plotArea>
    <c:plotVisOnly val="1"/>
  </c:chart>
</c:chartSpace>
</file>

<file path=xl/charts/chart23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'JUL-2023'!$C$24:$O$24</c:f>
            </c:strRef>
          </c:cat>
          <c:val>
            <c:numRef>
              <c:f>'JUL-2023'!$C$32:$O$32</c:f>
              <c:numCache/>
            </c:numRef>
          </c:val>
        </c:ser>
        <c:axId val="176776345"/>
        <c:axId val="286420036"/>
      </c:barChart>
      <c:catAx>
        <c:axId val="17677634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86420036"/>
      </c:catAx>
      <c:valAx>
        <c:axId val="28642003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76776345"/>
        <c:majorUnit val="10.0"/>
      </c:valAx>
      <c:spPr>
        <a:solidFill>
          <a:srgbClr val="F9F9F9"/>
        </a:solidFill>
      </c:spPr>
    </c:plotArea>
    <c:plotVisOnly val="1"/>
  </c:chart>
</c:chartSpace>
</file>

<file path=xl/charts/chart23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'AGO-2023'!$C$24:$P$24</c:f>
            </c:strRef>
          </c:cat>
          <c:val>
            <c:numRef>
              <c:f>'AGO-2023'!$C$27:$P$27</c:f>
              <c:numCache/>
            </c:numRef>
          </c:val>
        </c:ser>
        <c:axId val="109701720"/>
        <c:axId val="963915988"/>
      </c:barChart>
      <c:catAx>
        <c:axId val="109701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63915988"/>
      </c:catAx>
      <c:valAx>
        <c:axId val="963915988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09701720"/>
      </c:valAx>
      <c:spPr>
        <a:solidFill>
          <a:srgbClr val="FBFBFB"/>
        </a:solidFill>
      </c:spPr>
    </c:plotArea>
    <c:plotVisOnly val="1"/>
  </c:chart>
</c:chartSpace>
</file>

<file path=xl/charts/chart23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'AGO-2023'!$C$24:$P$24</c:f>
            </c:strRef>
          </c:cat>
          <c:val>
            <c:numRef>
              <c:f>'AGO-2023'!$C$28:$P$28</c:f>
              <c:numCache/>
            </c:numRef>
          </c:val>
        </c:ser>
        <c:axId val="2000659046"/>
        <c:axId val="1637442925"/>
      </c:barChart>
      <c:catAx>
        <c:axId val="200065904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37442925"/>
      </c:catAx>
      <c:valAx>
        <c:axId val="1637442925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00659046"/>
      </c:valAx>
      <c:spPr>
        <a:solidFill>
          <a:srgbClr val="FBFBFB"/>
        </a:solidFill>
      </c:spPr>
    </c:plotArea>
    <c:plotVisOnly val="1"/>
  </c:chart>
</c:chartSpace>
</file>

<file path=xl/charts/chart23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'AGO-2023'!$C$24:$P$24</c:f>
            </c:strRef>
          </c:cat>
          <c:val>
            <c:numRef>
              <c:f>'AGO-2023'!$C$31:$P$31</c:f>
              <c:numCache/>
            </c:numRef>
          </c:val>
        </c:ser>
        <c:axId val="1215538092"/>
        <c:axId val="1969622819"/>
      </c:barChart>
      <c:catAx>
        <c:axId val="12155380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969622819"/>
      </c:catAx>
      <c:valAx>
        <c:axId val="196962281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215538092"/>
      </c:valAx>
      <c:spPr>
        <a:solidFill>
          <a:srgbClr val="F9F9F9"/>
        </a:solidFill>
      </c:spPr>
    </c:plotArea>
    <c:plotVisOnly val="1"/>
  </c:chart>
</c:chartSpace>
</file>

<file path=xl/charts/chart2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61520394236247236"/>
          <c:y val="0.20511648132021196"/>
          <c:w val="0.9135019302025601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'JUN-2019'!$C$24:$Q$24</c:f>
            </c:strRef>
          </c:cat>
          <c:val>
            <c:numRef>
              <c:f>'JUN-2019'!$C$32:$Q$32</c:f>
              <c:numCache/>
            </c:numRef>
          </c:val>
        </c:ser>
        <c:axId val="1749754562"/>
        <c:axId val="1030938403"/>
      </c:barChart>
      <c:catAx>
        <c:axId val="174975456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30938403"/>
      </c:catAx>
      <c:valAx>
        <c:axId val="103093840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749754562"/>
        <c:majorUnit val="5.0"/>
      </c:valAx>
      <c:spPr>
        <a:solidFill>
          <a:srgbClr val="F9F9F9"/>
        </a:solidFill>
      </c:spPr>
    </c:plotArea>
    <c:plotVisOnly val="1"/>
  </c:chart>
</c:chartSpace>
</file>

<file path=xl/charts/chart24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'AGO-2023'!$C$24:$P$24</c:f>
            </c:strRef>
          </c:cat>
          <c:val>
            <c:numRef>
              <c:f>'AGO-2023'!$C$32:$P$32</c:f>
              <c:numCache/>
            </c:numRef>
          </c:val>
        </c:ser>
        <c:axId val="1386920860"/>
        <c:axId val="1204722860"/>
      </c:barChart>
      <c:catAx>
        <c:axId val="13869208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04722860"/>
      </c:catAx>
      <c:valAx>
        <c:axId val="120472286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386920860"/>
        <c:majorUnit val="10.0"/>
      </c:valAx>
      <c:spPr>
        <a:solidFill>
          <a:srgbClr val="F9F9F9"/>
        </a:solidFill>
      </c:spPr>
    </c:plotArea>
    <c:plotVisOnly val="1"/>
  </c:chart>
</c:chartSpace>
</file>

<file path=xl/charts/chart24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'SEPT-2023'!$C$24:$O$24</c:f>
            </c:strRef>
          </c:cat>
          <c:val>
            <c:numRef>
              <c:f>'SEPT-2023'!$C$27:$O$27</c:f>
              <c:numCache/>
            </c:numRef>
          </c:val>
        </c:ser>
        <c:axId val="1681488471"/>
        <c:axId val="369603156"/>
      </c:barChart>
      <c:catAx>
        <c:axId val="16814884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69603156"/>
      </c:catAx>
      <c:valAx>
        <c:axId val="369603156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681488471"/>
      </c:valAx>
      <c:spPr>
        <a:solidFill>
          <a:srgbClr val="FBFBFB"/>
        </a:solidFill>
      </c:spPr>
    </c:plotArea>
    <c:plotVisOnly val="1"/>
  </c:chart>
</c:chartSpace>
</file>

<file path=xl/charts/chart24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'SEPT-2023'!$C$24:$O$24</c:f>
            </c:strRef>
          </c:cat>
          <c:val>
            <c:numRef>
              <c:f>'SEPT-2023'!$C$28:$O$28</c:f>
              <c:numCache/>
            </c:numRef>
          </c:val>
        </c:ser>
        <c:axId val="570259080"/>
        <c:axId val="1964270393"/>
      </c:barChart>
      <c:catAx>
        <c:axId val="570259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964270393"/>
      </c:catAx>
      <c:valAx>
        <c:axId val="1964270393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570259080"/>
      </c:valAx>
      <c:spPr>
        <a:solidFill>
          <a:srgbClr val="FBFBFB"/>
        </a:solidFill>
      </c:spPr>
    </c:plotArea>
    <c:plotVisOnly val="1"/>
  </c:chart>
</c:chartSpace>
</file>

<file path=xl/charts/chart24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'SEPT-2023'!$C$24:$O$24</c:f>
            </c:strRef>
          </c:cat>
          <c:val>
            <c:numRef>
              <c:f>'SEPT-2023'!$C$31:$O$31</c:f>
              <c:numCache/>
            </c:numRef>
          </c:val>
        </c:ser>
        <c:axId val="2099974809"/>
        <c:axId val="2027322456"/>
      </c:barChart>
      <c:catAx>
        <c:axId val="209997480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27322456"/>
      </c:catAx>
      <c:valAx>
        <c:axId val="202732245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99974809"/>
      </c:valAx>
      <c:spPr>
        <a:solidFill>
          <a:srgbClr val="F9F9F9"/>
        </a:solidFill>
      </c:spPr>
    </c:plotArea>
    <c:plotVisOnly val="1"/>
  </c:chart>
</c:chartSpace>
</file>

<file path=xl/charts/chart24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'SEPT-2023'!$C$24:$O$24</c:f>
            </c:strRef>
          </c:cat>
          <c:val>
            <c:numRef>
              <c:f>'SEPT-2023'!$C$32:$O$32</c:f>
              <c:numCache/>
            </c:numRef>
          </c:val>
        </c:ser>
        <c:axId val="921138921"/>
        <c:axId val="494765238"/>
      </c:barChart>
      <c:catAx>
        <c:axId val="92113892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94765238"/>
      </c:catAx>
      <c:valAx>
        <c:axId val="49476523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921138921"/>
        <c:majorUnit val="10.0"/>
      </c:valAx>
      <c:spPr>
        <a:solidFill>
          <a:srgbClr val="F9F9F9"/>
        </a:solidFill>
      </c:spPr>
    </c:plotArea>
    <c:plotVisOnly val="1"/>
  </c:chart>
</c:chartSpace>
</file>

<file path=xl/charts/chart24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'SEPT-2023'!$C$24:$P$24</c:f>
            </c:strRef>
          </c:cat>
          <c:val>
            <c:numRef>
              <c:f>'SEPT-2023'!$C$27:$P$27</c:f>
              <c:numCache/>
            </c:numRef>
          </c:val>
        </c:ser>
        <c:axId val="1263346816"/>
        <c:axId val="1344715899"/>
      </c:barChart>
      <c:catAx>
        <c:axId val="1263346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344715899"/>
      </c:catAx>
      <c:valAx>
        <c:axId val="1344715899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263346816"/>
      </c:valAx>
      <c:spPr>
        <a:solidFill>
          <a:srgbClr val="FBFBFB"/>
        </a:solidFill>
      </c:spPr>
    </c:plotArea>
    <c:plotVisOnly val="1"/>
  </c:chart>
</c:chartSpace>
</file>

<file path=xl/charts/chart24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'SEPT-2023'!$C$24:$P$24</c:f>
            </c:strRef>
          </c:cat>
          <c:val>
            <c:numRef>
              <c:f>'SEPT-2023'!$C$28:$P$28</c:f>
              <c:numCache/>
            </c:numRef>
          </c:val>
        </c:ser>
        <c:axId val="1725131114"/>
        <c:axId val="1235516273"/>
      </c:barChart>
      <c:catAx>
        <c:axId val="172513111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35516273"/>
      </c:catAx>
      <c:valAx>
        <c:axId val="1235516273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725131114"/>
      </c:valAx>
      <c:spPr>
        <a:solidFill>
          <a:srgbClr val="FBFBFB"/>
        </a:solidFill>
      </c:spPr>
    </c:plotArea>
    <c:plotVisOnly val="1"/>
  </c:chart>
</c:chartSpace>
</file>

<file path=xl/charts/chart24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'SEPT-2023'!$C$24:$P$24</c:f>
            </c:strRef>
          </c:cat>
          <c:val>
            <c:numRef>
              <c:f>'SEPT-2023'!$C$31:$P$31</c:f>
              <c:numCache/>
            </c:numRef>
          </c:val>
        </c:ser>
        <c:axId val="863022325"/>
        <c:axId val="1615240573"/>
      </c:barChart>
      <c:catAx>
        <c:axId val="86302232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15240573"/>
      </c:catAx>
      <c:valAx>
        <c:axId val="161524057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863022325"/>
      </c:valAx>
      <c:spPr>
        <a:solidFill>
          <a:srgbClr val="F9F9F9"/>
        </a:solidFill>
      </c:spPr>
    </c:plotArea>
    <c:plotVisOnly val="1"/>
  </c:chart>
</c:chartSpace>
</file>

<file path=xl/charts/chart24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'SEPT-2023'!$C$24:$P$24</c:f>
            </c:strRef>
          </c:cat>
          <c:val>
            <c:numRef>
              <c:f>'SEPT-2023'!$C$32:$P$32</c:f>
              <c:numCache/>
            </c:numRef>
          </c:val>
        </c:ser>
        <c:axId val="1772179920"/>
        <c:axId val="2006175786"/>
      </c:barChart>
      <c:catAx>
        <c:axId val="1772179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06175786"/>
      </c:catAx>
      <c:valAx>
        <c:axId val="200617578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772179920"/>
        <c:majorUnit val="10.0"/>
      </c:valAx>
      <c:spPr>
        <a:solidFill>
          <a:srgbClr val="F9F9F9"/>
        </a:solidFill>
      </c:spPr>
    </c:plotArea>
    <c:plotVisOnly val="1"/>
  </c:chart>
</c:chartSpace>
</file>

<file path=xl/charts/chart24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'JUN-2023'!$C$24:$P$24</c:f>
            </c:strRef>
          </c:cat>
          <c:val>
            <c:numRef>
              <c:f>'JUN-2023'!$C$27:$P$27</c:f>
              <c:numCache/>
            </c:numRef>
          </c:val>
        </c:ser>
        <c:axId val="1581652742"/>
        <c:axId val="227894356"/>
      </c:barChart>
      <c:catAx>
        <c:axId val="158165274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27894356"/>
      </c:catAx>
      <c:valAx>
        <c:axId val="227894356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581652742"/>
      </c:valAx>
      <c:spPr>
        <a:solidFill>
          <a:srgbClr val="FBFBFB"/>
        </a:solidFill>
      </c:spPr>
    </c:plotArea>
    <c:plotVisOnly val="1"/>
  </c:chart>
</c:chartSpace>
</file>

<file path=xl/charts/chart2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'JUL-2019'!$C$24:$Q$24</c:f>
            </c:strRef>
          </c:cat>
          <c:val>
            <c:numRef>
              <c:f>'JUL-2019'!$C$27:$Q$27</c:f>
              <c:numCache/>
            </c:numRef>
          </c:val>
        </c:ser>
        <c:axId val="1067566155"/>
        <c:axId val="278372546"/>
      </c:barChart>
      <c:catAx>
        <c:axId val="10675661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78372546"/>
      </c:catAx>
      <c:valAx>
        <c:axId val="278372546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067566155"/>
      </c:valAx>
      <c:spPr>
        <a:solidFill>
          <a:srgbClr val="FBFBFB"/>
        </a:solidFill>
      </c:spPr>
    </c:plotArea>
    <c:plotVisOnly val="1"/>
  </c:chart>
</c:chartSpace>
</file>

<file path=xl/charts/chart25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'JUN-2023'!$C$24:$P$24</c:f>
            </c:strRef>
          </c:cat>
          <c:val>
            <c:numRef>
              <c:f>'JUN-2023'!$C$28:$P$28</c:f>
              <c:numCache/>
            </c:numRef>
          </c:val>
        </c:ser>
        <c:axId val="379453618"/>
        <c:axId val="306832754"/>
      </c:barChart>
      <c:catAx>
        <c:axId val="37945361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06832754"/>
      </c:catAx>
      <c:valAx>
        <c:axId val="306832754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79453618"/>
      </c:valAx>
      <c:spPr>
        <a:solidFill>
          <a:srgbClr val="FBFBFB"/>
        </a:solidFill>
      </c:spPr>
    </c:plotArea>
    <c:plotVisOnly val="1"/>
  </c:chart>
</c:chartSpace>
</file>

<file path=xl/charts/chart25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'JUN-2023'!$C$24:$P$24</c:f>
            </c:strRef>
          </c:cat>
          <c:val>
            <c:numRef>
              <c:f>'JUN-2023'!$C$31:$P$31</c:f>
              <c:numCache/>
            </c:numRef>
          </c:val>
        </c:ser>
        <c:axId val="1438088627"/>
        <c:axId val="1241888236"/>
      </c:barChart>
      <c:catAx>
        <c:axId val="14380886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41888236"/>
      </c:catAx>
      <c:valAx>
        <c:axId val="124188823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438088627"/>
      </c:valAx>
      <c:spPr>
        <a:solidFill>
          <a:srgbClr val="F9F9F9"/>
        </a:solidFill>
      </c:spPr>
    </c:plotArea>
    <c:plotVisOnly val="1"/>
  </c:chart>
</c:chartSpace>
</file>

<file path=xl/charts/chart25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'JUN-2023'!$C$24:$P$24</c:f>
            </c:strRef>
          </c:cat>
          <c:val>
            <c:numRef>
              <c:f>'JUN-2023'!$C$32:$P$32</c:f>
              <c:numCache/>
            </c:numRef>
          </c:val>
        </c:ser>
        <c:axId val="2135452090"/>
        <c:axId val="361394185"/>
      </c:barChart>
      <c:catAx>
        <c:axId val="213545209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61394185"/>
      </c:catAx>
      <c:valAx>
        <c:axId val="36139418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135452090"/>
        <c:majorUnit val="10.0"/>
      </c:valAx>
      <c:spPr>
        <a:solidFill>
          <a:srgbClr val="F9F9F9"/>
        </a:solidFill>
      </c:spPr>
    </c:plotArea>
    <c:plotVisOnly val="1"/>
  </c:chart>
</c:chartSpace>
</file>

<file path=xl/charts/chart25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'SEPT-2023'!$C$24:$O$24</c:f>
            </c:strRef>
          </c:cat>
          <c:val>
            <c:numRef>
              <c:f>'SEPT-2023'!$C$27:$O$27</c:f>
              <c:numCache/>
            </c:numRef>
          </c:val>
        </c:ser>
        <c:axId val="2138407337"/>
        <c:axId val="827040678"/>
      </c:barChart>
      <c:catAx>
        <c:axId val="213840733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827040678"/>
      </c:catAx>
      <c:valAx>
        <c:axId val="827040678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2138407337"/>
      </c:valAx>
      <c:spPr>
        <a:solidFill>
          <a:srgbClr val="FBFBFB"/>
        </a:solidFill>
      </c:spPr>
    </c:plotArea>
    <c:plotVisOnly val="1"/>
  </c:chart>
</c:chartSpace>
</file>

<file path=xl/charts/chart25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'SEPT-2023'!$C$24:$O$24</c:f>
            </c:strRef>
          </c:cat>
          <c:val>
            <c:numRef>
              <c:f>'SEPT-2023'!$C$28:$O$28</c:f>
              <c:numCache/>
            </c:numRef>
          </c:val>
        </c:ser>
        <c:axId val="1008251208"/>
        <c:axId val="210828209"/>
      </c:barChart>
      <c:catAx>
        <c:axId val="1008251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10828209"/>
      </c:catAx>
      <c:valAx>
        <c:axId val="210828209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008251208"/>
      </c:valAx>
      <c:spPr>
        <a:solidFill>
          <a:srgbClr val="FBFBFB"/>
        </a:solidFill>
      </c:spPr>
    </c:plotArea>
    <c:plotVisOnly val="1"/>
  </c:chart>
</c:chartSpace>
</file>

<file path=xl/charts/chart25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'SEPT-2023'!$C$24:$O$24</c:f>
            </c:strRef>
          </c:cat>
          <c:val>
            <c:numRef>
              <c:f>'SEPT-2023'!$C$31:$O$31</c:f>
              <c:numCache/>
            </c:numRef>
          </c:val>
        </c:ser>
        <c:axId val="84003594"/>
        <c:axId val="787056726"/>
      </c:barChart>
      <c:catAx>
        <c:axId val="8400359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87056726"/>
      </c:catAx>
      <c:valAx>
        <c:axId val="78705672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84003594"/>
      </c:valAx>
      <c:spPr>
        <a:solidFill>
          <a:srgbClr val="F9F9F9"/>
        </a:solidFill>
      </c:spPr>
    </c:plotArea>
    <c:plotVisOnly val="1"/>
  </c:chart>
</c:chartSpace>
</file>

<file path=xl/charts/chart25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'SEPT-2023'!$C$24:$O$24</c:f>
            </c:strRef>
          </c:cat>
          <c:val>
            <c:numRef>
              <c:f>'SEPT-2023'!$C$32:$O$32</c:f>
              <c:numCache/>
            </c:numRef>
          </c:val>
        </c:ser>
        <c:axId val="641513737"/>
        <c:axId val="945753103"/>
      </c:barChart>
      <c:catAx>
        <c:axId val="64151373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45753103"/>
      </c:catAx>
      <c:valAx>
        <c:axId val="94575310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641513737"/>
        <c:majorUnit val="10.0"/>
      </c:valAx>
      <c:spPr>
        <a:solidFill>
          <a:srgbClr val="F9F9F9"/>
        </a:solidFill>
      </c:spPr>
    </c:plotArea>
    <c:plotVisOnly val="1"/>
  </c:chart>
</c:chartSpace>
</file>

<file path=xl/charts/chart25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'OCT-2023'!$C$24:$P$24</c:f>
            </c:strRef>
          </c:cat>
          <c:val>
            <c:numRef>
              <c:f>'OCT-2023'!$C$27:$P$27</c:f>
              <c:numCache/>
            </c:numRef>
          </c:val>
        </c:ser>
        <c:axId val="1316842797"/>
        <c:axId val="2029759245"/>
      </c:barChart>
      <c:catAx>
        <c:axId val="131684279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29759245"/>
      </c:catAx>
      <c:valAx>
        <c:axId val="2029759245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316842797"/>
      </c:valAx>
      <c:spPr>
        <a:solidFill>
          <a:srgbClr val="FBFBFB"/>
        </a:solidFill>
      </c:spPr>
    </c:plotArea>
    <c:plotVisOnly val="1"/>
  </c:chart>
</c:chartSpace>
</file>

<file path=xl/charts/chart25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'OCT-2023'!$C$24:$P$24</c:f>
            </c:strRef>
          </c:cat>
          <c:val>
            <c:numRef>
              <c:f>'OCT-2023'!$C$28:$P$28</c:f>
              <c:numCache/>
            </c:numRef>
          </c:val>
        </c:ser>
        <c:axId val="784863340"/>
        <c:axId val="1722954333"/>
      </c:barChart>
      <c:catAx>
        <c:axId val="7848633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22954333"/>
      </c:catAx>
      <c:valAx>
        <c:axId val="1722954333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784863340"/>
      </c:valAx>
      <c:spPr>
        <a:solidFill>
          <a:srgbClr val="FBFBFB"/>
        </a:solidFill>
      </c:spPr>
    </c:plotArea>
    <c:plotVisOnly val="1"/>
  </c:chart>
</c:chartSpace>
</file>

<file path=xl/charts/chart25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'OCT-2023'!$C$24:$P$24</c:f>
            </c:strRef>
          </c:cat>
          <c:val>
            <c:numRef>
              <c:f>'OCT-2023'!$C$31:$P$31</c:f>
              <c:numCache/>
            </c:numRef>
          </c:val>
        </c:ser>
        <c:axId val="620205329"/>
        <c:axId val="48985216"/>
      </c:barChart>
      <c:catAx>
        <c:axId val="62020532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8985216"/>
      </c:catAx>
      <c:valAx>
        <c:axId val="4898521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620205329"/>
      </c:valAx>
      <c:spPr>
        <a:solidFill>
          <a:srgbClr val="F9F9F9"/>
        </a:solidFill>
      </c:spPr>
    </c:plotArea>
    <c:plotVisOnly val="1"/>
  </c:chart>
</c:chartSpace>
</file>

<file path=xl/charts/chart2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'JUL-2019'!$C$24:$Q$24</c:f>
            </c:strRef>
          </c:cat>
          <c:val>
            <c:numRef>
              <c:f>'JUL-2019'!$C$28:$Q$28</c:f>
              <c:numCache/>
            </c:numRef>
          </c:val>
        </c:ser>
        <c:axId val="1815336586"/>
        <c:axId val="1864306892"/>
      </c:barChart>
      <c:catAx>
        <c:axId val="18153365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</a:p>
        </c:txPr>
        <c:crossAx val="1864306892"/>
      </c:catAx>
      <c:valAx>
        <c:axId val="1864306892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815336586"/>
      </c:valAx>
      <c:spPr>
        <a:solidFill>
          <a:srgbClr val="FBFBFB"/>
        </a:solidFill>
      </c:spPr>
    </c:plotArea>
    <c:plotVisOnly val="1"/>
  </c:chart>
</c:chartSpace>
</file>

<file path=xl/charts/chart26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'OCT-2023'!$C$24:$P$24</c:f>
            </c:strRef>
          </c:cat>
          <c:val>
            <c:numRef>
              <c:f>'OCT-2023'!$C$32:$P$32</c:f>
              <c:numCache/>
            </c:numRef>
          </c:val>
        </c:ser>
        <c:axId val="2011008989"/>
        <c:axId val="352209208"/>
      </c:barChart>
      <c:catAx>
        <c:axId val="201100898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52209208"/>
      </c:catAx>
      <c:valAx>
        <c:axId val="35220920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11008989"/>
        <c:majorUnit val="10.0"/>
      </c:valAx>
      <c:spPr>
        <a:solidFill>
          <a:srgbClr val="F9F9F9"/>
        </a:solidFill>
      </c:spPr>
    </c:plotArea>
    <c:plotVisOnly val="1"/>
  </c:chart>
</c:chartSpace>
</file>

<file path=xl/charts/chart26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'SEPT-2023'!$C$24:$P$24</c:f>
            </c:strRef>
          </c:cat>
          <c:val>
            <c:numRef>
              <c:f>'SEPT-2023'!$C$27:$P$27</c:f>
              <c:numCache/>
            </c:numRef>
          </c:val>
        </c:ser>
        <c:axId val="196809841"/>
        <c:axId val="1765504910"/>
      </c:barChart>
      <c:catAx>
        <c:axId val="19680984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65504910"/>
      </c:catAx>
      <c:valAx>
        <c:axId val="1765504910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96809841"/>
      </c:valAx>
      <c:spPr>
        <a:solidFill>
          <a:srgbClr val="FBFBFB"/>
        </a:solidFill>
      </c:spPr>
    </c:plotArea>
    <c:plotVisOnly val="1"/>
  </c:chart>
</c:chartSpace>
</file>

<file path=xl/charts/chart26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'SEPT-2023'!$C$24:$P$24</c:f>
            </c:strRef>
          </c:cat>
          <c:val>
            <c:numRef>
              <c:f>'SEPT-2023'!$C$28:$P$28</c:f>
              <c:numCache/>
            </c:numRef>
          </c:val>
        </c:ser>
        <c:axId val="1551675231"/>
        <c:axId val="671440122"/>
      </c:barChart>
      <c:catAx>
        <c:axId val="15516752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671440122"/>
      </c:catAx>
      <c:valAx>
        <c:axId val="671440122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551675231"/>
      </c:valAx>
      <c:spPr>
        <a:solidFill>
          <a:srgbClr val="FBFBFB"/>
        </a:solidFill>
      </c:spPr>
    </c:plotArea>
    <c:plotVisOnly val="1"/>
  </c:chart>
</c:chartSpace>
</file>

<file path=xl/charts/chart26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'SEPT-2023'!$C$24:$P$24</c:f>
            </c:strRef>
          </c:cat>
          <c:val>
            <c:numRef>
              <c:f>'SEPT-2023'!$C$31:$P$31</c:f>
              <c:numCache/>
            </c:numRef>
          </c:val>
        </c:ser>
        <c:axId val="1858282474"/>
        <c:axId val="1522387621"/>
      </c:barChart>
      <c:catAx>
        <c:axId val="185828247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522387621"/>
      </c:catAx>
      <c:valAx>
        <c:axId val="152238762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858282474"/>
      </c:valAx>
      <c:spPr>
        <a:solidFill>
          <a:srgbClr val="F9F9F9"/>
        </a:solidFill>
      </c:spPr>
    </c:plotArea>
    <c:plotVisOnly val="1"/>
  </c:chart>
</c:chartSpace>
</file>

<file path=xl/charts/chart26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'SEPT-2023'!$C$24:$P$24</c:f>
            </c:strRef>
          </c:cat>
          <c:val>
            <c:numRef>
              <c:f>'SEPT-2023'!$C$32:$P$32</c:f>
              <c:numCache/>
            </c:numRef>
          </c:val>
        </c:ser>
        <c:axId val="1844804594"/>
        <c:axId val="24330588"/>
      </c:barChart>
      <c:catAx>
        <c:axId val="184480459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4330588"/>
      </c:catAx>
      <c:valAx>
        <c:axId val="2433058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844804594"/>
        <c:majorUnit val="10.0"/>
      </c:valAx>
      <c:spPr>
        <a:solidFill>
          <a:srgbClr val="F9F9F9"/>
        </a:solidFill>
      </c:spPr>
    </c:plotArea>
    <c:plotVisOnly val="1"/>
  </c:chart>
</c:chartSpace>
</file>

<file path=xl/charts/chart26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'JUN-2023'!$C$24:$P$24</c:f>
            </c:strRef>
          </c:cat>
          <c:val>
            <c:numRef>
              <c:f>'JUN-2023'!$C$27:$P$27</c:f>
              <c:numCache/>
            </c:numRef>
          </c:val>
        </c:ser>
        <c:axId val="1484308306"/>
        <c:axId val="1371012931"/>
      </c:barChart>
      <c:catAx>
        <c:axId val="148430830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371012931"/>
      </c:catAx>
      <c:valAx>
        <c:axId val="1371012931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484308306"/>
      </c:valAx>
      <c:spPr>
        <a:solidFill>
          <a:srgbClr val="FBFBFB"/>
        </a:solidFill>
      </c:spPr>
    </c:plotArea>
    <c:plotVisOnly val="1"/>
  </c:chart>
</c:chartSpace>
</file>

<file path=xl/charts/chart26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'JUN-2023'!$C$24:$P$24</c:f>
            </c:strRef>
          </c:cat>
          <c:val>
            <c:numRef>
              <c:f>'JUN-2023'!$C$28:$P$28</c:f>
              <c:numCache/>
            </c:numRef>
          </c:val>
        </c:ser>
        <c:axId val="354264874"/>
        <c:axId val="1195679185"/>
      </c:barChart>
      <c:catAx>
        <c:axId val="35426487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195679185"/>
      </c:catAx>
      <c:valAx>
        <c:axId val="1195679185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54264874"/>
      </c:valAx>
      <c:spPr>
        <a:solidFill>
          <a:srgbClr val="FBFBFB"/>
        </a:solidFill>
      </c:spPr>
    </c:plotArea>
    <c:plotVisOnly val="1"/>
  </c:chart>
</c:chartSpace>
</file>

<file path=xl/charts/chart26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'JUN-2023'!$C$24:$P$24</c:f>
            </c:strRef>
          </c:cat>
          <c:val>
            <c:numRef>
              <c:f>'JUN-2023'!$C$31:$P$31</c:f>
              <c:numCache/>
            </c:numRef>
          </c:val>
        </c:ser>
        <c:axId val="893796051"/>
        <c:axId val="920832469"/>
      </c:barChart>
      <c:catAx>
        <c:axId val="8937960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20832469"/>
      </c:catAx>
      <c:valAx>
        <c:axId val="9208324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893796051"/>
      </c:valAx>
      <c:spPr>
        <a:solidFill>
          <a:srgbClr val="F9F9F9"/>
        </a:solidFill>
      </c:spPr>
    </c:plotArea>
    <c:plotVisOnly val="1"/>
  </c:chart>
</c:chartSpace>
</file>

<file path=xl/charts/chart26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'JUN-2023'!$C$24:$P$24</c:f>
            </c:strRef>
          </c:cat>
          <c:val>
            <c:numRef>
              <c:f>'JUN-2023'!$C$32:$P$32</c:f>
              <c:numCache/>
            </c:numRef>
          </c:val>
        </c:ser>
        <c:axId val="759144125"/>
        <c:axId val="2025595428"/>
      </c:barChart>
      <c:catAx>
        <c:axId val="75914412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25595428"/>
      </c:catAx>
      <c:valAx>
        <c:axId val="202559542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759144125"/>
        <c:majorUnit val="10.0"/>
      </c:valAx>
      <c:spPr>
        <a:solidFill>
          <a:srgbClr val="F9F9F9"/>
        </a:solidFill>
      </c:spPr>
    </c:plotArea>
    <c:plotVisOnly val="1"/>
  </c:chart>
</c:chartSpace>
</file>

<file path=xl/charts/chart26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'OCT-2023'!$C$24:$O$24</c:f>
            </c:strRef>
          </c:cat>
          <c:val>
            <c:numRef>
              <c:f>'OCT-2023'!$C$27:$O$27</c:f>
              <c:numCache/>
            </c:numRef>
          </c:val>
        </c:ser>
        <c:axId val="1057548103"/>
        <c:axId val="718336689"/>
      </c:barChart>
      <c:catAx>
        <c:axId val="10575481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18336689"/>
      </c:catAx>
      <c:valAx>
        <c:axId val="718336689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057548103"/>
      </c:valAx>
      <c:spPr>
        <a:solidFill>
          <a:srgbClr val="FBFBFB"/>
        </a:solidFill>
      </c:spPr>
    </c:plotArea>
    <c:plotVisOnly val="1"/>
  </c:chart>
</c:chartSpace>
</file>

<file path=xl/charts/chart2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'JUL-2019'!$C$24:$Q$24</c:f>
            </c:strRef>
          </c:cat>
          <c:val>
            <c:numRef>
              <c:f>'JUL-2019'!$C$31:$Q$31</c:f>
              <c:numCache/>
            </c:numRef>
          </c:val>
        </c:ser>
        <c:axId val="1645999044"/>
        <c:axId val="916140755"/>
      </c:barChart>
      <c:catAx>
        <c:axId val="16459990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16140755"/>
      </c:catAx>
      <c:valAx>
        <c:axId val="91614075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645999044"/>
      </c:valAx>
      <c:spPr>
        <a:solidFill>
          <a:srgbClr val="F9F9F9"/>
        </a:solidFill>
      </c:spPr>
    </c:plotArea>
    <c:plotVisOnly val="1"/>
  </c:chart>
</c:chartSpace>
</file>

<file path=xl/charts/chart27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'OCT-2023'!$C$24:$O$24</c:f>
            </c:strRef>
          </c:cat>
          <c:val>
            <c:numRef>
              <c:f>'OCT-2023'!$C$28:$O$28</c:f>
              <c:numCache/>
            </c:numRef>
          </c:val>
        </c:ser>
        <c:axId val="183503968"/>
        <c:axId val="68799184"/>
      </c:barChart>
      <c:catAx>
        <c:axId val="183503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68799184"/>
      </c:catAx>
      <c:valAx>
        <c:axId val="68799184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83503968"/>
      </c:valAx>
      <c:spPr>
        <a:solidFill>
          <a:srgbClr val="FBFBFB"/>
        </a:solidFill>
      </c:spPr>
    </c:plotArea>
    <c:plotVisOnly val="1"/>
  </c:chart>
</c:chartSpace>
</file>

<file path=xl/charts/chart27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'OCT-2023'!$C$24:$O$24</c:f>
            </c:strRef>
          </c:cat>
          <c:val>
            <c:numRef>
              <c:f>'OCT-2023'!$C$31:$O$31</c:f>
              <c:numCache/>
            </c:numRef>
          </c:val>
        </c:ser>
        <c:axId val="1853331027"/>
        <c:axId val="1110516327"/>
      </c:barChart>
      <c:catAx>
        <c:axId val="18533310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110516327"/>
      </c:catAx>
      <c:valAx>
        <c:axId val="111051632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853331027"/>
      </c:valAx>
      <c:spPr>
        <a:solidFill>
          <a:srgbClr val="F9F9F9"/>
        </a:solidFill>
      </c:spPr>
    </c:plotArea>
    <c:plotVisOnly val="1"/>
  </c:chart>
</c:chartSpace>
</file>

<file path=xl/charts/chart27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'OCT-2023'!$C$24:$O$24</c:f>
            </c:strRef>
          </c:cat>
          <c:val>
            <c:numRef>
              <c:f>'OCT-2023'!$C$32:$O$32</c:f>
              <c:numCache/>
            </c:numRef>
          </c:val>
        </c:ser>
        <c:axId val="187557675"/>
        <c:axId val="1296446877"/>
      </c:barChart>
      <c:catAx>
        <c:axId val="18755767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96446877"/>
      </c:catAx>
      <c:valAx>
        <c:axId val="129644687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87557675"/>
        <c:majorUnit val="10.0"/>
      </c:valAx>
      <c:spPr>
        <a:solidFill>
          <a:srgbClr val="F9F9F9"/>
        </a:solidFill>
      </c:spPr>
    </c:plotArea>
    <c:plotVisOnly val="1"/>
  </c:chart>
</c:chartSpace>
</file>

<file path=xl/charts/chart27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'NOV-2023'!$C$24:$P$24</c:f>
            </c:strRef>
          </c:cat>
          <c:val>
            <c:numRef>
              <c:f>'NOV-2023'!$C$27:$P$27</c:f>
              <c:numCache/>
            </c:numRef>
          </c:val>
        </c:ser>
        <c:axId val="1786987514"/>
        <c:axId val="307668064"/>
      </c:barChart>
      <c:catAx>
        <c:axId val="178698751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07668064"/>
      </c:catAx>
      <c:valAx>
        <c:axId val="307668064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786987514"/>
      </c:valAx>
      <c:spPr>
        <a:solidFill>
          <a:srgbClr val="FBFBFB"/>
        </a:solidFill>
      </c:spPr>
    </c:plotArea>
    <c:plotVisOnly val="1"/>
  </c:chart>
</c:chartSpace>
</file>

<file path=xl/charts/chart27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'NOV-2023'!$C$24:$P$24</c:f>
            </c:strRef>
          </c:cat>
          <c:val>
            <c:numRef>
              <c:f>'NOV-2023'!$C$28:$P$28</c:f>
              <c:numCache/>
            </c:numRef>
          </c:val>
        </c:ser>
        <c:axId val="1076909142"/>
        <c:axId val="702809625"/>
      </c:barChart>
      <c:catAx>
        <c:axId val="107690914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02809625"/>
      </c:catAx>
      <c:valAx>
        <c:axId val="702809625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076909142"/>
      </c:valAx>
      <c:spPr>
        <a:solidFill>
          <a:srgbClr val="FBFBFB"/>
        </a:solidFill>
      </c:spPr>
    </c:plotArea>
    <c:plotVisOnly val="1"/>
  </c:chart>
</c:chartSpace>
</file>

<file path=xl/charts/chart27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'NOV-2023'!$C$24:$P$24</c:f>
            </c:strRef>
          </c:cat>
          <c:val>
            <c:numRef>
              <c:f>'NOV-2023'!$C$31:$P$31</c:f>
              <c:numCache/>
            </c:numRef>
          </c:val>
        </c:ser>
        <c:axId val="1790835068"/>
        <c:axId val="846694981"/>
      </c:barChart>
      <c:catAx>
        <c:axId val="17908350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846694981"/>
      </c:catAx>
      <c:valAx>
        <c:axId val="84669498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790835068"/>
      </c:valAx>
      <c:spPr>
        <a:solidFill>
          <a:srgbClr val="F9F9F9"/>
        </a:solidFill>
      </c:spPr>
    </c:plotArea>
    <c:plotVisOnly val="1"/>
  </c:chart>
</c:chartSpace>
</file>

<file path=xl/charts/chart27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'NOV-2023'!$C$24:$P$24</c:f>
            </c:strRef>
          </c:cat>
          <c:val>
            <c:numRef>
              <c:f>'NOV-2023'!$C$32:$P$32</c:f>
              <c:numCache/>
            </c:numRef>
          </c:val>
        </c:ser>
        <c:axId val="1933725208"/>
        <c:axId val="1283892721"/>
      </c:barChart>
      <c:catAx>
        <c:axId val="1933725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83892721"/>
      </c:catAx>
      <c:valAx>
        <c:axId val="128389272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933725208"/>
        <c:majorUnit val="10.0"/>
      </c:valAx>
      <c:spPr>
        <a:solidFill>
          <a:srgbClr val="F9F9F9"/>
        </a:solidFill>
      </c:spPr>
    </c:plotArea>
    <c:plotVisOnly val="1"/>
  </c:chart>
</c:chartSpace>
</file>

<file path=xl/charts/chart27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'SEPT-2023'!$C$24:$P$24</c:f>
            </c:strRef>
          </c:cat>
          <c:val>
            <c:numRef>
              <c:f>'SEPT-2023'!$C$27:$P$27</c:f>
              <c:numCache/>
            </c:numRef>
          </c:val>
        </c:ser>
        <c:axId val="395369319"/>
        <c:axId val="1304957407"/>
      </c:barChart>
      <c:catAx>
        <c:axId val="3953693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304957407"/>
      </c:catAx>
      <c:valAx>
        <c:axId val="1304957407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395369319"/>
      </c:valAx>
      <c:spPr>
        <a:solidFill>
          <a:srgbClr val="FBFBFB"/>
        </a:solidFill>
      </c:spPr>
    </c:plotArea>
    <c:plotVisOnly val="1"/>
  </c:chart>
</c:chartSpace>
</file>

<file path=xl/charts/chart27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'SEPT-2023'!$C$24:$P$24</c:f>
            </c:strRef>
          </c:cat>
          <c:val>
            <c:numRef>
              <c:f>'SEPT-2023'!$C$28:$P$28</c:f>
              <c:numCache/>
            </c:numRef>
          </c:val>
        </c:ser>
        <c:axId val="698676544"/>
        <c:axId val="190624232"/>
      </c:barChart>
      <c:catAx>
        <c:axId val="698676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90624232"/>
      </c:catAx>
      <c:valAx>
        <c:axId val="190624232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698676544"/>
      </c:valAx>
      <c:spPr>
        <a:solidFill>
          <a:srgbClr val="FBFBFB"/>
        </a:solidFill>
      </c:spPr>
    </c:plotArea>
    <c:plotVisOnly val="1"/>
  </c:chart>
</c:chartSpace>
</file>

<file path=xl/charts/chart27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'SEPT-2023'!$C$24:$P$24</c:f>
            </c:strRef>
          </c:cat>
          <c:val>
            <c:numRef>
              <c:f>'SEPT-2023'!$C$31:$P$31</c:f>
              <c:numCache/>
            </c:numRef>
          </c:val>
        </c:ser>
        <c:axId val="406217040"/>
        <c:axId val="275248082"/>
      </c:barChart>
      <c:catAx>
        <c:axId val="406217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75248082"/>
      </c:catAx>
      <c:valAx>
        <c:axId val="27524808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406217040"/>
      </c:valAx>
      <c:spPr>
        <a:solidFill>
          <a:srgbClr val="F9F9F9"/>
        </a:solidFill>
      </c:spPr>
    </c:plotArea>
    <c:plotVisOnly val="1"/>
  </c:chart>
</c:chartSpace>
</file>

<file path=xl/charts/chart2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61520394236247236"/>
          <c:y val="0.20511648132021196"/>
          <c:w val="0.9135019302025601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'JUL-2019'!$C$24:$Q$24</c:f>
            </c:strRef>
          </c:cat>
          <c:val>
            <c:numRef>
              <c:f>'JUL-2019'!$C$32:$Q$32</c:f>
              <c:numCache/>
            </c:numRef>
          </c:val>
        </c:ser>
        <c:axId val="1410919081"/>
        <c:axId val="685896380"/>
      </c:barChart>
      <c:catAx>
        <c:axId val="141091908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685896380"/>
      </c:catAx>
      <c:valAx>
        <c:axId val="6858963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410919081"/>
        <c:majorUnit val="5.0"/>
      </c:valAx>
      <c:spPr>
        <a:solidFill>
          <a:srgbClr val="F9F9F9"/>
        </a:solidFill>
      </c:spPr>
    </c:plotArea>
    <c:plotVisOnly val="1"/>
  </c:chart>
</c:chartSpace>
</file>

<file path=xl/charts/chart28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'SEPT-2023'!$C$24:$P$24</c:f>
            </c:strRef>
          </c:cat>
          <c:val>
            <c:numRef>
              <c:f>'SEPT-2023'!$C$32:$P$32</c:f>
              <c:numCache/>
            </c:numRef>
          </c:val>
        </c:ser>
        <c:axId val="1533200039"/>
        <c:axId val="1652920842"/>
      </c:barChart>
      <c:catAx>
        <c:axId val="15332000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52920842"/>
      </c:catAx>
      <c:valAx>
        <c:axId val="165292084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533200039"/>
        <c:majorUnit val="10.0"/>
      </c:valAx>
      <c:spPr>
        <a:solidFill>
          <a:srgbClr val="F9F9F9"/>
        </a:solidFill>
      </c:spPr>
    </c:plotArea>
    <c:plotVisOnly val="1"/>
  </c:chart>
</c:chartSpace>
</file>

<file path=xl/charts/chart28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'JUN-2023'!$C$24:$P$24</c:f>
            </c:strRef>
          </c:cat>
          <c:val>
            <c:numRef>
              <c:f>'JUN-2023'!$C$27:$P$27</c:f>
              <c:numCache/>
            </c:numRef>
          </c:val>
        </c:ser>
        <c:axId val="1873014349"/>
        <c:axId val="1541287404"/>
      </c:barChart>
      <c:catAx>
        <c:axId val="187301434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541287404"/>
      </c:catAx>
      <c:valAx>
        <c:axId val="1541287404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873014349"/>
      </c:valAx>
      <c:spPr>
        <a:solidFill>
          <a:srgbClr val="FBFBFB"/>
        </a:solidFill>
      </c:spPr>
    </c:plotArea>
    <c:plotVisOnly val="1"/>
  </c:chart>
</c:chartSpace>
</file>

<file path=xl/charts/chart28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'JUN-2023'!$C$24:$P$24</c:f>
            </c:strRef>
          </c:cat>
          <c:val>
            <c:numRef>
              <c:f>'JUN-2023'!$C$28:$P$28</c:f>
              <c:numCache/>
            </c:numRef>
          </c:val>
        </c:ser>
        <c:axId val="167968800"/>
        <c:axId val="941093512"/>
      </c:barChart>
      <c:catAx>
        <c:axId val="167968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41093512"/>
      </c:catAx>
      <c:valAx>
        <c:axId val="941093512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67968800"/>
      </c:valAx>
      <c:spPr>
        <a:solidFill>
          <a:srgbClr val="FBFBFB"/>
        </a:solidFill>
      </c:spPr>
    </c:plotArea>
    <c:plotVisOnly val="1"/>
  </c:chart>
</c:chartSpace>
</file>

<file path=xl/charts/chart28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'JUN-2023'!$C$24:$P$24</c:f>
            </c:strRef>
          </c:cat>
          <c:val>
            <c:numRef>
              <c:f>'JUN-2023'!$C$31:$P$31</c:f>
              <c:numCache/>
            </c:numRef>
          </c:val>
        </c:ser>
        <c:axId val="1740110456"/>
        <c:axId val="1063800325"/>
      </c:barChart>
      <c:catAx>
        <c:axId val="1740110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63800325"/>
      </c:catAx>
      <c:valAx>
        <c:axId val="106380032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740110456"/>
      </c:valAx>
      <c:spPr>
        <a:solidFill>
          <a:srgbClr val="F9F9F9"/>
        </a:solidFill>
      </c:spPr>
    </c:plotArea>
    <c:plotVisOnly val="1"/>
  </c:chart>
</c:chartSpace>
</file>

<file path=xl/charts/chart28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'JUN-2023'!$C$24:$P$24</c:f>
            </c:strRef>
          </c:cat>
          <c:val>
            <c:numRef>
              <c:f>'JUN-2023'!$C$32:$P$32</c:f>
              <c:numCache/>
            </c:numRef>
          </c:val>
        </c:ser>
        <c:axId val="1983099337"/>
        <c:axId val="1135907916"/>
      </c:barChart>
      <c:catAx>
        <c:axId val="198309933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135907916"/>
      </c:catAx>
      <c:valAx>
        <c:axId val="113590791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983099337"/>
        <c:majorUnit val="10.0"/>
      </c:valAx>
      <c:spPr>
        <a:solidFill>
          <a:srgbClr val="F9F9F9"/>
        </a:solidFill>
      </c:spPr>
    </c:plotArea>
    <c:plotVisOnly val="1"/>
  </c:chart>
</c:chartSpace>
</file>

<file path=xl/charts/chart28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'NOV-2023'!$C$24:$O$24</c:f>
            </c:strRef>
          </c:cat>
          <c:val>
            <c:numRef>
              <c:f>'NOV-2023'!$C$27:$O$27</c:f>
              <c:numCache/>
            </c:numRef>
          </c:val>
        </c:ser>
        <c:axId val="995837609"/>
        <c:axId val="442108564"/>
      </c:barChart>
      <c:catAx>
        <c:axId val="99583760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42108564"/>
      </c:catAx>
      <c:valAx>
        <c:axId val="442108564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995837609"/>
      </c:valAx>
      <c:spPr>
        <a:solidFill>
          <a:srgbClr val="FBFBFB"/>
        </a:solidFill>
      </c:spPr>
    </c:plotArea>
    <c:plotVisOnly val="1"/>
  </c:chart>
</c:chartSpace>
</file>

<file path=xl/charts/chart28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'NOV-2023'!$C$24:$O$24</c:f>
            </c:strRef>
          </c:cat>
          <c:val>
            <c:numRef>
              <c:f>'NOV-2023'!$C$28:$O$28</c:f>
              <c:numCache/>
            </c:numRef>
          </c:val>
        </c:ser>
        <c:axId val="1811313553"/>
        <c:axId val="1086761765"/>
      </c:barChart>
      <c:catAx>
        <c:axId val="181131355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86761765"/>
      </c:catAx>
      <c:valAx>
        <c:axId val="1086761765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811313553"/>
      </c:valAx>
      <c:spPr>
        <a:solidFill>
          <a:srgbClr val="FBFBFB"/>
        </a:solidFill>
      </c:spPr>
    </c:plotArea>
    <c:plotVisOnly val="1"/>
  </c:chart>
</c:chartSpace>
</file>

<file path=xl/charts/chart28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'NOV-2023'!$C$24:$O$24</c:f>
            </c:strRef>
          </c:cat>
          <c:val>
            <c:numRef>
              <c:f>'NOV-2023'!$C$31:$O$31</c:f>
              <c:numCache/>
            </c:numRef>
          </c:val>
        </c:ser>
        <c:axId val="33155965"/>
        <c:axId val="1071729777"/>
      </c:barChart>
      <c:catAx>
        <c:axId val="3315596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71729777"/>
      </c:catAx>
      <c:valAx>
        <c:axId val="107172977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3155965"/>
      </c:valAx>
      <c:spPr>
        <a:solidFill>
          <a:srgbClr val="F9F9F9"/>
        </a:solidFill>
      </c:spPr>
    </c:plotArea>
    <c:plotVisOnly val="1"/>
  </c:chart>
</c:chartSpace>
</file>

<file path=xl/charts/chart28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'NOV-2023'!$C$24:$O$24</c:f>
            </c:strRef>
          </c:cat>
          <c:val>
            <c:numRef>
              <c:f>'NOV-2023'!$C$32:$O$32</c:f>
              <c:numCache/>
            </c:numRef>
          </c:val>
        </c:ser>
        <c:axId val="34997137"/>
        <c:axId val="650159134"/>
      </c:barChart>
      <c:catAx>
        <c:axId val="3499713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650159134"/>
      </c:catAx>
      <c:valAx>
        <c:axId val="65015913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4997137"/>
        <c:majorUnit val="10.0"/>
      </c:valAx>
      <c:spPr>
        <a:solidFill>
          <a:srgbClr val="F9F9F9"/>
        </a:solidFill>
      </c:spPr>
    </c:plotArea>
    <c:plotVisOnly val="1"/>
  </c:chart>
</c:chartSpace>
</file>

<file path=xl/charts/chart28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'DIC-2023'!$C$24:$P$24</c:f>
            </c:strRef>
          </c:cat>
          <c:val>
            <c:numRef>
              <c:f>'DIC-2023'!$C$27:$P$27</c:f>
              <c:numCache/>
            </c:numRef>
          </c:val>
        </c:ser>
        <c:axId val="822598909"/>
        <c:axId val="878549551"/>
      </c:barChart>
      <c:catAx>
        <c:axId val="82259890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878549551"/>
      </c:catAx>
      <c:valAx>
        <c:axId val="878549551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822598909"/>
      </c:valAx>
      <c:spPr>
        <a:solidFill>
          <a:srgbClr val="FBFBFB"/>
        </a:solidFill>
      </c:spPr>
    </c:plotArea>
    <c:plotVisOnly val="1"/>
  </c:chart>
</c:chartSpace>
</file>

<file path=xl/charts/chart2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'AGO-2019'!$C$24:$Q$24</c:f>
            </c:strRef>
          </c:cat>
          <c:val>
            <c:numRef>
              <c:f>'AGO-2019'!$C$27:$Q$27</c:f>
              <c:numCache/>
            </c:numRef>
          </c:val>
        </c:ser>
        <c:axId val="1192519730"/>
        <c:axId val="1901427704"/>
      </c:barChart>
      <c:catAx>
        <c:axId val="119251973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901427704"/>
      </c:catAx>
      <c:valAx>
        <c:axId val="1901427704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192519730"/>
      </c:valAx>
      <c:spPr>
        <a:solidFill>
          <a:srgbClr val="FBFBFB"/>
        </a:solidFill>
      </c:spPr>
    </c:plotArea>
    <c:plotVisOnly val="1"/>
  </c:chart>
</c:chartSpace>
</file>

<file path=xl/charts/chart29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'DIC-2023'!$C$24:$P$24</c:f>
            </c:strRef>
          </c:cat>
          <c:val>
            <c:numRef>
              <c:f>'DIC-2023'!$C$28:$P$28</c:f>
              <c:numCache/>
            </c:numRef>
          </c:val>
        </c:ser>
        <c:axId val="1845006201"/>
        <c:axId val="338748870"/>
      </c:barChart>
      <c:catAx>
        <c:axId val="18450062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38748870"/>
      </c:catAx>
      <c:valAx>
        <c:axId val="338748870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845006201"/>
      </c:valAx>
      <c:spPr>
        <a:solidFill>
          <a:srgbClr val="FBFBFB"/>
        </a:solidFill>
      </c:spPr>
    </c:plotArea>
    <c:plotVisOnly val="1"/>
  </c:chart>
</c:chartSpace>
</file>

<file path=xl/charts/chart29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'DIC-2023'!$C$24:$P$24</c:f>
            </c:strRef>
          </c:cat>
          <c:val>
            <c:numRef>
              <c:f>'DIC-2023'!$C$31:$P$31</c:f>
              <c:numCache/>
            </c:numRef>
          </c:val>
        </c:ser>
        <c:axId val="1526004408"/>
        <c:axId val="151285165"/>
      </c:barChart>
      <c:catAx>
        <c:axId val="1526004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51285165"/>
      </c:catAx>
      <c:valAx>
        <c:axId val="15128516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526004408"/>
      </c:valAx>
      <c:spPr>
        <a:solidFill>
          <a:srgbClr val="F9F9F9"/>
        </a:solidFill>
      </c:spPr>
    </c:plotArea>
    <c:plotVisOnly val="1"/>
  </c:chart>
</c:chartSpace>
</file>

<file path=xl/charts/chart29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'DIC-2023'!$C$24:$P$24</c:f>
            </c:strRef>
          </c:cat>
          <c:val>
            <c:numRef>
              <c:f>'DIC-2023'!$C$32:$P$32</c:f>
              <c:numCache/>
            </c:numRef>
          </c:val>
        </c:ser>
        <c:axId val="2098205488"/>
        <c:axId val="1168619549"/>
      </c:barChart>
      <c:catAx>
        <c:axId val="2098205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168619549"/>
      </c:catAx>
      <c:valAx>
        <c:axId val="116861954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98205488"/>
        <c:majorUnit val="10.0"/>
      </c:valAx>
      <c:spPr>
        <a:solidFill>
          <a:srgbClr val="F9F9F9"/>
        </a:solidFill>
      </c:spPr>
    </c:plotArea>
    <c:plotVisOnly val="1"/>
  </c:chart>
</c:chartSpace>
</file>

<file path=xl/charts/chart29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'SEPT-2023'!$C$24:$P$24</c:f>
            </c:strRef>
          </c:cat>
          <c:val>
            <c:numRef>
              <c:f>'SEPT-2023'!$C$27:$P$27</c:f>
              <c:numCache/>
            </c:numRef>
          </c:val>
        </c:ser>
        <c:axId val="133354075"/>
        <c:axId val="129803325"/>
      </c:barChart>
      <c:catAx>
        <c:axId val="13335407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9803325"/>
      </c:catAx>
      <c:valAx>
        <c:axId val="129803325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33354075"/>
      </c:valAx>
      <c:spPr>
        <a:solidFill>
          <a:srgbClr val="FBFBFB"/>
        </a:solidFill>
      </c:spPr>
    </c:plotArea>
    <c:plotVisOnly val="1"/>
  </c:chart>
</c:chartSpace>
</file>

<file path=xl/charts/chart29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'SEPT-2023'!$C$24:$P$24</c:f>
            </c:strRef>
          </c:cat>
          <c:val>
            <c:numRef>
              <c:f>'SEPT-2023'!$C$28:$P$28</c:f>
              <c:numCache/>
            </c:numRef>
          </c:val>
        </c:ser>
        <c:axId val="243518514"/>
        <c:axId val="1475843535"/>
      </c:barChart>
      <c:catAx>
        <c:axId val="24351851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475843535"/>
      </c:catAx>
      <c:valAx>
        <c:axId val="1475843535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43518514"/>
      </c:valAx>
      <c:spPr>
        <a:solidFill>
          <a:srgbClr val="FBFBFB"/>
        </a:solidFill>
      </c:spPr>
    </c:plotArea>
    <c:plotVisOnly val="1"/>
  </c:chart>
</c:chartSpace>
</file>

<file path=xl/charts/chart29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'SEPT-2023'!$C$24:$P$24</c:f>
            </c:strRef>
          </c:cat>
          <c:val>
            <c:numRef>
              <c:f>'SEPT-2023'!$C$31:$P$31</c:f>
              <c:numCache/>
            </c:numRef>
          </c:val>
        </c:ser>
        <c:axId val="950417626"/>
        <c:axId val="2122636613"/>
      </c:barChart>
      <c:catAx>
        <c:axId val="95041762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122636613"/>
      </c:catAx>
      <c:valAx>
        <c:axId val="212263661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950417626"/>
      </c:valAx>
      <c:spPr>
        <a:solidFill>
          <a:srgbClr val="F9F9F9"/>
        </a:solidFill>
      </c:spPr>
    </c:plotArea>
    <c:plotVisOnly val="1"/>
  </c:chart>
</c:chartSpace>
</file>

<file path=xl/charts/chart29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'SEPT-2023'!$C$24:$P$24</c:f>
            </c:strRef>
          </c:cat>
          <c:val>
            <c:numRef>
              <c:f>'SEPT-2023'!$C$32:$P$32</c:f>
              <c:numCache/>
            </c:numRef>
          </c:val>
        </c:ser>
        <c:axId val="2078601584"/>
        <c:axId val="479583356"/>
      </c:barChart>
      <c:catAx>
        <c:axId val="207860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79583356"/>
      </c:catAx>
      <c:valAx>
        <c:axId val="47958335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78601584"/>
        <c:majorUnit val="10.0"/>
      </c:valAx>
      <c:spPr>
        <a:solidFill>
          <a:srgbClr val="F9F9F9"/>
        </a:solidFill>
      </c:spPr>
    </c:plotArea>
    <c:plotVisOnly val="1"/>
  </c:chart>
</c:chartSpace>
</file>

<file path=xl/charts/chart29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'JUN-2023'!$C$24:$P$24</c:f>
            </c:strRef>
          </c:cat>
          <c:val>
            <c:numRef>
              <c:f>'JUN-2023'!$C$27:$P$27</c:f>
              <c:numCache/>
            </c:numRef>
          </c:val>
        </c:ser>
        <c:axId val="155473524"/>
        <c:axId val="1444769171"/>
      </c:barChart>
      <c:catAx>
        <c:axId val="1554735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444769171"/>
      </c:catAx>
      <c:valAx>
        <c:axId val="1444769171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55473524"/>
      </c:valAx>
      <c:spPr>
        <a:solidFill>
          <a:srgbClr val="FBFBFB"/>
        </a:solidFill>
      </c:spPr>
    </c:plotArea>
    <c:plotVisOnly val="1"/>
  </c:chart>
</c:chartSpace>
</file>

<file path=xl/charts/chart29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'JUN-2023'!$C$24:$P$24</c:f>
            </c:strRef>
          </c:cat>
          <c:val>
            <c:numRef>
              <c:f>'JUN-2023'!$C$28:$P$28</c:f>
              <c:numCache/>
            </c:numRef>
          </c:val>
        </c:ser>
        <c:axId val="2086781784"/>
        <c:axId val="2146457259"/>
      </c:barChart>
      <c:catAx>
        <c:axId val="208678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146457259"/>
      </c:catAx>
      <c:valAx>
        <c:axId val="2146457259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86781784"/>
      </c:valAx>
      <c:spPr>
        <a:solidFill>
          <a:srgbClr val="FBFBFB"/>
        </a:solidFill>
      </c:spPr>
    </c:plotArea>
    <c:plotVisOnly val="1"/>
  </c:chart>
</c:chartSpace>
</file>

<file path=xl/charts/chart29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'JUN-2023'!$C$24:$P$24</c:f>
            </c:strRef>
          </c:cat>
          <c:val>
            <c:numRef>
              <c:f>'JUN-2023'!$C$31:$P$31</c:f>
              <c:numCache/>
            </c:numRef>
          </c:val>
        </c:ser>
        <c:axId val="589185406"/>
        <c:axId val="1269378964"/>
      </c:barChart>
      <c:catAx>
        <c:axId val="58918540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69378964"/>
      </c:catAx>
      <c:valAx>
        <c:axId val="126937896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589185406"/>
      </c:valAx>
      <c:spPr>
        <a:solidFill>
          <a:srgbClr val="F9F9F9"/>
        </a:solidFill>
      </c:spPr>
    </c:plotArea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'ENE-2019'!$C$24:$Q$24</c:f>
            </c:strRef>
          </c:cat>
          <c:val>
            <c:numRef>
              <c:f>'ENE-2019'!$C$31:$Q$31</c:f>
              <c:numCache/>
            </c:numRef>
          </c:val>
        </c:ser>
        <c:axId val="1860828821"/>
        <c:axId val="2011004924"/>
      </c:barChart>
      <c:catAx>
        <c:axId val="186082882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11004924"/>
      </c:catAx>
      <c:valAx>
        <c:axId val="20110049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860828821"/>
      </c:valAx>
      <c:spPr>
        <a:solidFill>
          <a:srgbClr val="F9F9F9"/>
        </a:solidFill>
      </c:spPr>
    </c:plotArea>
    <c:plotVisOnly val="1"/>
  </c:chart>
</c:chartSpace>
</file>

<file path=xl/charts/chart3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'AGO-2019'!$C$24:$Q$24</c:f>
            </c:strRef>
          </c:cat>
          <c:val>
            <c:numRef>
              <c:f>'AGO-2019'!$C$28:$Q$28</c:f>
              <c:numCache/>
            </c:numRef>
          </c:val>
        </c:ser>
        <c:axId val="1059680030"/>
        <c:axId val="662296373"/>
      </c:barChart>
      <c:catAx>
        <c:axId val="105968003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</a:p>
        </c:txPr>
        <c:crossAx val="662296373"/>
      </c:catAx>
      <c:valAx>
        <c:axId val="662296373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059680030"/>
      </c:valAx>
      <c:spPr>
        <a:solidFill>
          <a:srgbClr val="FBFBFB"/>
        </a:solidFill>
      </c:spPr>
    </c:plotArea>
    <c:plotVisOnly val="1"/>
  </c:chart>
</c:chartSpace>
</file>

<file path=xl/charts/chart30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'JUN-2023'!$C$24:$P$24</c:f>
            </c:strRef>
          </c:cat>
          <c:val>
            <c:numRef>
              <c:f>'JUN-2023'!$C$32:$P$32</c:f>
              <c:numCache/>
            </c:numRef>
          </c:val>
        </c:ser>
        <c:axId val="519222525"/>
        <c:axId val="1715073224"/>
      </c:barChart>
      <c:catAx>
        <c:axId val="51922252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15073224"/>
      </c:catAx>
      <c:valAx>
        <c:axId val="17150732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519222525"/>
        <c:majorUnit val="10.0"/>
      </c:valAx>
      <c:spPr>
        <a:solidFill>
          <a:srgbClr val="F9F9F9"/>
        </a:solidFill>
      </c:spPr>
    </c:plotArea>
    <c:plotVisOnly val="1"/>
  </c:chart>
</c:chartSpace>
</file>

<file path=xl/charts/chart30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'DIC-2023'!$C$24:$O$24</c:f>
            </c:strRef>
          </c:cat>
          <c:val>
            <c:numRef>
              <c:f>'DIC-2023'!$C$27:$O$27</c:f>
              <c:numCache/>
            </c:numRef>
          </c:val>
        </c:ser>
        <c:axId val="2135673050"/>
        <c:axId val="2025683335"/>
      </c:barChart>
      <c:catAx>
        <c:axId val="213567305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25683335"/>
      </c:catAx>
      <c:valAx>
        <c:axId val="2025683335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2135673050"/>
      </c:valAx>
      <c:spPr>
        <a:solidFill>
          <a:srgbClr val="FBFBFB"/>
        </a:solidFill>
      </c:spPr>
    </c:plotArea>
    <c:plotVisOnly val="1"/>
  </c:chart>
</c:chartSpace>
</file>

<file path=xl/charts/chart30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'DIC-2023'!$C$24:$O$24</c:f>
            </c:strRef>
          </c:cat>
          <c:val>
            <c:numRef>
              <c:f>'DIC-2023'!$C$28:$O$28</c:f>
              <c:numCache/>
            </c:numRef>
          </c:val>
        </c:ser>
        <c:axId val="1333175154"/>
        <c:axId val="2122393712"/>
      </c:barChart>
      <c:catAx>
        <c:axId val="133317515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122393712"/>
      </c:catAx>
      <c:valAx>
        <c:axId val="2122393712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333175154"/>
      </c:valAx>
      <c:spPr>
        <a:solidFill>
          <a:srgbClr val="FBFBFB"/>
        </a:solidFill>
      </c:spPr>
    </c:plotArea>
    <c:plotVisOnly val="1"/>
  </c:chart>
</c:chartSpace>
</file>

<file path=xl/charts/chart30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'DIC-2023'!$C$24:$O$24</c:f>
            </c:strRef>
          </c:cat>
          <c:val>
            <c:numRef>
              <c:f>'DIC-2023'!$C$31:$O$31</c:f>
              <c:numCache/>
            </c:numRef>
          </c:val>
        </c:ser>
        <c:axId val="439805905"/>
        <c:axId val="1307857431"/>
      </c:barChart>
      <c:catAx>
        <c:axId val="43980590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307857431"/>
      </c:catAx>
      <c:valAx>
        <c:axId val="130785743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439805905"/>
      </c:valAx>
      <c:spPr>
        <a:solidFill>
          <a:srgbClr val="F9F9F9"/>
        </a:solidFill>
      </c:spPr>
    </c:plotArea>
    <c:plotVisOnly val="1"/>
  </c:chart>
</c:chartSpace>
</file>

<file path=xl/charts/chart30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'DIC-2023'!$C$24:$O$24</c:f>
            </c:strRef>
          </c:cat>
          <c:val>
            <c:numRef>
              <c:f>'DIC-2023'!$C$32:$O$32</c:f>
              <c:numCache/>
            </c:numRef>
          </c:val>
        </c:ser>
        <c:axId val="420403442"/>
        <c:axId val="30301941"/>
      </c:barChart>
      <c:catAx>
        <c:axId val="42040344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0301941"/>
      </c:catAx>
      <c:valAx>
        <c:axId val="3030194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420403442"/>
        <c:majorUnit val="10.0"/>
      </c:valAx>
      <c:spPr>
        <a:solidFill>
          <a:srgbClr val="F9F9F9"/>
        </a:solidFill>
      </c:spPr>
    </c:plotArea>
    <c:plotVisOnly val="1"/>
  </c:chart>
</c:chartSpace>
</file>

<file path=xl/charts/chart30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'ENE-2024'!$C$24:$O$24</c:f>
            </c:strRef>
          </c:cat>
          <c:val>
            <c:numRef>
              <c:f>'ENE-2024'!$C$27:$O$27</c:f>
              <c:numCache/>
            </c:numRef>
          </c:val>
        </c:ser>
        <c:axId val="1843883657"/>
        <c:axId val="1034933410"/>
      </c:barChart>
      <c:catAx>
        <c:axId val="184388365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34933410"/>
      </c:catAx>
      <c:valAx>
        <c:axId val="1034933410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843883657"/>
      </c:valAx>
      <c:spPr>
        <a:solidFill>
          <a:srgbClr val="FBFBFB"/>
        </a:solidFill>
      </c:spPr>
    </c:plotArea>
    <c:plotVisOnly val="1"/>
  </c:chart>
</c:chartSpace>
</file>

<file path=xl/charts/chart30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'ENE-2024'!$C$24:$O$24</c:f>
            </c:strRef>
          </c:cat>
          <c:val>
            <c:numRef>
              <c:f>'ENE-2024'!$C$28:$O$28</c:f>
              <c:numCache/>
            </c:numRef>
          </c:val>
        </c:ser>
        <c:axId val="312162489"/>
        <c:axId val="567430905"/>
      </c:barChart>
      <c:catAx>
        <c:axId val="31216248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567430905"/>
      </c:catAx>
      <c:valAx>
        <c:axId val="567430905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12162489"/>
      </c:valAx>
      <c:spPr>
        <a:solidFill>
          <a:srgbClr val="FBFBFB"/>
        </a:solidFill>
      </c:spPr>
    </c:plotArea>
    <c:plotVisOnly val="1"/>
  </c:chart>
</c:chartSpace>
</file>

<file path=xl/charts/chart30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'ENE-2024'!$C$24:$O$24</c:f>
            </c:strRef>
          </c:cat>
          <c:val>
            <c:numRef>
              <c:f>'ENE-2024'!$C$31:$O$31</c:f>
              <c:numCache/>
            </c:numRef>
          </c:val>
        </c:ser>
        <c:axId val="233519772"/>
        <c:axId val="1001160063"/>
      </c:barChart>
      <c:catAx>
        <c:axId val="2335197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01160063"/>
      </c:catAx>
      <c:valAx>
        <c:axId val="100116006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33519772"/>
      </c:valAx>
      <c:spPr>
        <a:solidFill>
          <a:srgbClr val="F9F9F9"/>
        </a:solidFill>
      </c:spPr>
    </c:plotArea>
    <c:plotVisOnly val="1"/>
  </c:chart>
</c:chartSpace>
</file>

<file path=xl/charts/chart30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'ENE-2024'!$C$24:$O$24</c:f>
            </c:strRef>
          </c:cat>
          <c:val>
            <c:numRef>
              <c:f>'ENE-2024'!$C$32:$O$32</c:f>
              <c:numCache/>
            </c:numRef>
          </c:val>
        </c:ser>
        <c:axId val="690876335"/>
        <c:axId val="921808280"/>
      </c:barChart>
      <c:catAx>
        <c:axId val="6908763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21808280"/>
      </c:catAx>
      <c:valAx>
        <c:axId val="9218082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690876335"/>
        <c:majorUnit val="10.0"/>
      </c:valAx>
      <c:spPr>
        <a:solidFill>
          <a:srgbClr val="F9F9F9"/>
        </a:solidFill>
      </c:spPr>
    </c:plotArea>
    <c:plotVisOnly val="1"/>
  </c:chart>
</c:chartSpace>
</file>

<file path=xl/charts/chart30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'FEB-2024'!$C$24:$O$24</c:f>
            </c:strRef>
          </c:cat>
          <c:val>
            <c:numRef>
              <c:f>'FEB-2024'!$C$27:$O$27</c:f>
              <c:numCache/>
            </c:numRef>
          </c:val>
        </c:ser>
        <c:axId val="635240310"/>
        <c:axId val="1050574951"/>
      </c:barChart>
      <c:catAx>
        <c:axId val="6352403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50574951"/>
      </c:catAx>
      <c:valAx>
        <c:axId val="1050574951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635240310"/>
      </c:valAx>
      <c:spPr>
        <a:solidFill>
          <a:srgbClr val="FBFBFB"/>
        </a:solidFill>
      </c:spPr>
    </c:plotArea>
    <c:plotVisOnly val="1"/>
  </c:chart>
</c:chartSpace>
</file>

<file path=xl/charts/chart3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'AGO-2019'!$C$24:$Q$24</c:f>
            </c:strRef>
          </c:cat>
          <c:val>
            <c:numRef>
              <c:f>'AGO-2019'!$C$31:$Q$31</c:f>
              <c:numCache/>
            </c:numRef>
          </c:val>
        </c:ser>
        <c:axId val="727077540"/>
        <c:axId val="1247005207"/>
      </c:barChart>
      <c:catAx>
        <c:axId val="7270775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47005207"/>
      </c:catAx>
      <c:valAx>
        <c:axId val="124700520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727077540"/>
      </c:valAx>
      <c:spPr>
        <a:solidFill>
          <a:srgbClr val="F9F9F9"/>
        </a:solidFill>
      </c:spPr>
    </c:plotArea>
    <c:plotVisOnly val="1"/>
  </c:chart>
</c:chartSpace>
</file>

<file path=xl/charts/chart3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'FEB-2024'!$C$24:$O$24</c:f>
            </c:strRef>
          </c:cat>
          <c:val>
            <c:numRef>
              <c:f>'FEB-2024'!$C$28:$O$28</c:f>
              <c:numCache/>
            </c:numRef>
          </c:val>
        </c:ser>
        <c:axId val="1694489905"/>
        <c:axId val="1543766915"/>
      </c:barChart>
      <c:catAx>
        <c:axId val="169448990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543766915"/>
      </c:catAx>
      <c:valAx>
        <c:axId val="1543766915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694489905"/>
      </c:valAx>
      <c:spPr>
        <a:solidFill>
          <a:srgbClr val="FBFBFB"/>
        </a:solidFill>
      </c:spPr>
    </c:plotArea>
    <c:plotVisOnly val="1"/>
  </c:chart>
</c:chartSpace>
</file>

<file path=xl/charts/chart31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'FEB-2024'!$C$24:$O$24</c:f>
            </c:strRef>
          </c:cat>
          <c:val>
            <c:numRef>
              <c:f>'FEB-2024'!$C$31:$O$31</c:f>
              <c:numCache/>
            </c:numRef>
          </c:val>
        </c:ser>
        <c:axId val="2043387635"/>
        <c:axId val="1532157649"/>
      </c:barChart>
      <c:catAx>
        <c:axId val="20433876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532157649"/>
      </c:catAx>
      <c:valAx>
        <c:axId val="153215764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43387635"/>
      </c:valAx>
      <c:spPr>
        <a:solidFill>
          <a:srgbClr val="F9F9F9"/>
        </a:solidFill>
      </c:spPr>
    </c:plotArea>
    <c:plotVisOnly val="1"/>
  </c:chart>
</c:chartSpace>
</file>

<file path=xl/charts/chart31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'FEB-2024'!$C$24:$O$24</c:f>
            </c:strRef>
          </c:cat>
          <c:val>
            <c:numRef>
              <c:f>'FEB-2024'!$C$32:$O$32</c:f>
              <c:numCache/>
            </c:numRef>
          </c:val>
        </c:ser>
        <c:axId val="1974277107"/>
        <c:axId val="1790147307"/>
      </c:barChart>
      <c:catAx>
        <c:axId val="19742771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90147307"/>
      </c:catAx>
      <c:valAx>
        <c:axId val="179014730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974277107"/>
        <c:majorUnit val="10.0"/>
      </c:valAx>
      <c:spPr>
        <a:solidFill>
          <a:srgbClr val="F9F9F9"/>
        </a:solidFill>
      </c:spPr>
    </c:plotArea>
    <c:plotVisOnly val="1"/>
  </c:chart>
</c:chartSpace>
</file>

<file path=xl/charts/chart31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'MAR-2024'!$C$24:$O$24</c:f>
            </c:strRef>
          </c:cat>
          <c:val>
            <c:numRef>
              <c:f>'MAR-2024'!$C$27:$O$27</c:f>
              <c:numCache/>
            </c:numRef>
          </c:val>
        </c:ser>
        <c:axId val="301723191"/>
        <c:axId val="998441334"/>
      </c:barChart>
      <c:catAx>
        <c:axId val="3017231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98441334"/>
      </c:catAx>
      <c:valAx>
        <c:axId val="998441334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301723191"/>
      </c:valAx>
      <c:spPr>
        <a:solidFill>
          <a:srgbClr val="FBFBFB"/>
        </a:solidFill>
      </c:spPr>
    </c:plotArea>
    <c:plotVisOnly val="1"/>
  </c:chart>
</c:chartSpace>
</file>

<file path=xl/charts/chart31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'MAR-2024'!$C$24:$O$24</c:f>
            </c:strRef>
          </c:cat>
          <c:val>
            <c:numRef>
              <c:f>'MAR-2024'!$C$28:$O$28</c:f>
              <c:numCache/>
            </c:numRef>
          </c:val>
        </c:ser>
        <c:axId val="97818480"/>
        <c:axId val="526001247"/>
      </c:barChart>
      <c:catAx>
        <c:axId val="97818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526001247"/>
      </c:catAx>
      <c:valAx>
        <c:axId val="526001247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97818480"/>
      </c:valAx>
      <c:spPr>
        <a:solidFill>
          <a:srgbClr val="FBFBFB"/>
        </a:solidFill>
      </c:spPr>
    </c:plotArea>
    <c:plotVisOnly val="1"/>
  </c:chart>
</c:chartSpace>
</file>

<file path=xl/charts/chart31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'MAR-2024'!$C$24:$O$24</c:f>
            </c:strRef>
          </c:cat>
          <c:val>
            <c:numRef>
              <c:f>'MAR-2024'!$C$31:$O$31</c:f>
              <c:numCache/>
            </c:numRef>
          </c:val>
        </c:ser>
        <c:axId val="1979719643"/>
        <c:axId val="275385030"/>
      </c:barChart>
      <c:catAx>
        <c:axId val="19797196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75385030"/>
      </c:catAx>
      <c:valAx>
        <c:axId val="27538503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979719643"/>
      </c:valAx>
      <c:spPr>
        <a:solidFill>
          <a:srgbClr val="F9F9F9"/>
        </a:solidFill>
      </c:spPr>
    </c:plotArea>
    <c:plotVisOnly val="1"/>
  </c:chart>
</c:chartSpace>
</file>

<file path=xl/charts/chart31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'MAR-2024'!$C$24:$O$24</c:f>
            </c:strRef>
          </c:cat>
          <c:val>
            <c:numRef>
              <c:f>'MAR-2024'!$C$32:$O$32</c:f>
              <c:numCache/>
            </c:numRef>
          </c:val>
        </c:ser>
        <c:axId val="1737350334"/>
        <c:axId val="488201777"/>
      </c:barChart>
      <c:catAx>
        <c:axId val="173735033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88201777"/>
      </c:catAx>
      <c:valAx>
        <c:axId val="48820177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737350334"/>
        <c:majorUnit val="10.0"/>
      </c:valAx>
      <c:spPr>
        <a:solidFill>
          <a:srgbClr val="F9F9F9"/>
        </a:solidFill>
      </c:spPr>
    </c:plotArea>
    <c:plotVisOnly val="1"/>
  </c:chart>
</c:chartSpace>
</file>

<file path=xl/charts/chart31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'ABR-2024'!$C$24:$O$24</c:f>
            </c:strRef>
          </c:cat>
          <c:val>
            <c:numRef>
              <c:f>'ABR-2024'!$C$27:$O$27</c:f>
              <c:numCache/>
            </c:numRef>
          </c:val>
        </c:ser>
        <c:axId val="1618618884"/>
        <c:axId val="1029042739"/>
      </c:barChart>
      <c:catAx>
        <c:axId val="16186188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29042739"/>
      </c:catAx>
      <c:valAx>
        <c:axId val="1029042739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618618884"/>
      </c:valAx>
      <c:spPr>
        <a:solidFill>
          <a:srgbClr val="FBFBFB"/>
        </a:solidFill>
      </c:spPr>
    </c:plotArea>
    <c:plotVisOnly val="1"/>
  </c:chart>
</c:chartSpace>
</file>

<file path=xl/charts/chart31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'ABR-2024'!$C$24:$O$24</c:f>
            </c:strRef>
          </c:cat>
          <c:val>
            <c:numRef>
              <c:f>'ABR-2024'!$C$28:$O$28</c:f>
              <c:numCache/>
            </c:numRef>
          </c:val>
        </c:ser>
        <c:axId val="1469456482"/>
        <c:axId val="1620589997"/>
      </c:barChart>
      <c:catAx>
        <c:axId val="146945648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20589997"/>
      </c:catAx>
      <c:valAx>
        <c:axId val="1620589997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469456482"/>
      </c:valAx>
      <c:spPr>
        <a:solidFill>
          <a:srgbClr val="FBFBFB"/>
        </a:solidFill>
      </c:spPr>
    </c:plotArea>
    <c:plotVisOnly val="1"/>
  </c:chart>
</c:chartSpace>
</file>

<file path=xl/charts/chart31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'ABR-2024'!$C$24:$O$24</c:f>
            </c:strRef>
          </c:cat>
          <c:val>
            <c:numRef>
              <c:f>'ABR-2024'!$C$31:$O$31</c:f>
              <c:numCache/>
            </c:numRef>
          </c:val>
        </c:ser>
        <c:axId val="1156399051"/>
        <c:axId val="1617669063"/>
      </c:barChart>
      <c:catAx>
        <c:axId val="11563990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17669063"/>
      </c:catAx>
      <c:valAx>
        <c:axId val="161766906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156399051"/>
      </c:valAx>
      <c:spPr>
        <a:solidFill>
          <a:srgbClr val="F9F9F9"/>
        </a:solidFill>
      </c:spPr>
    </c:plotArea>
    <c:plotVisOnly val="1"/>
  </c:chart>
</c:chartSpace>
</file>

<file path=xl/charts/chart3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61520394236247236"/>
          <c:y val="0.20511648132021196"/>
          <c:w val="0.9135019302025601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'AGO-2019'!$C$24:$Q$24</c:f>
            </c:strRef>
          </c:cat>
          <c:val>
            <c:numRef>
              <c:f>'AGO-2019'!$C$32:$Q$32</c:f>
              <c:numCache/>
            </c:numRef>
          </c:val>
        </c:ser>
        <c:axId val="2049704359"/>
        <c:axId val="1114392963"/>
      </c:barChart>
      <c:catAx>
        <c:axId val="20497043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114392963"/>
      </c:catAx>
      <c:valAx>
        <c:axId val="111439296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49704359"/>
        <c:majorUnit val="5.0"/>
      </c:valAx>
      <c:spPr>
        <a:solidFill>
          <a:srgbClr val="F9F9F9"/>
        </a:solidFill>
      </c:spPr>
    </c:plotArea>
    <c:plotVisOnly val="1"/>
  </c:chart>
</c:chartSpace>
</file>

<file path=xl/charts/chart32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'ABR-2024'!$C$24:$O$24</c:f>
            </c:strRef>
          </c:cat>
          <c:val>
            <c:numRef>
              <c:f>'ABR-2024'!$C$32:$O$32</c:f>
              <c:numCache/>
            </c:numRef>
          </c:val>
        </c:ser>
        <c:axId val="1031227205"/>
        <c:axId val="1087996077"/>
      </c:barChart>
      <c:catAx>
        <c:axId val="103122720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87996077"/>
      </c:catAx>
      <c:valAx>
        <c:axId val="108799607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031227205"/>
        <c:majorUnit val="10.0"/>
      </c:valAx>
      <c:spPr>
        <a:solidFill>
          <a:srgbClr val="F9F9F9"/>
        </a:solidFill>
      </c:spPr>
    </c:plotArea>
    <c:plotVisOnly val="1"/>
  </c:chart>
</c:chartSpace>
</file>

<file path=xl/charts/chart32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'MAY-2024'!$C$24:$O$24</c:f>
            </c:strRef>
          </c:cat>
          <c:val>
            <c:numRef>
              <c:f>'MAY-2024'!$C$27:$O$27</c:f>
              <c:numCache/>
            </c:numRef>
          </c:val>
        </c:ser>
        <c:axId val="1023068872"/>
        <c:axId val="692859388"/>
      </c:barChart>
      <c:catAx>
        <c:axId val="1023068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692859388"/>
      </c:catAx>
      <c:valAx>
        <c:axId val="692859388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023068872"/>
      </c:valAx>
      <c:spPr>
        <a:solidFill>
          <a:srgbClr val="FBFBFB"/>
        </a:solidFill>
      </c:spPr>
    </c:plotArea>
    <c:plotVisOnly val="1"/>
  </c:chart>
</c:chartSpace>
</file>

<file path=xl/charts/chart32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'MAY-2024'!$C$24:$O$24</c:f>
            </c:strRef>
          </c:cat>
          <c:val>
            <c:numRef>
              <c:f>'MAY-2024'!$C$28:$O$28</c:f>
              <c:numCache/>
            </c:numRef>
          </c:val>
        </c:ser>
        <c:axId val="1860216797"/>
        <c:axId val="862342336"/>
      </c:barChart>
      <c:catAx>
        <c:axId val="186021679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862342336"/>
      </c:catAx>
      <c:valAx>
        <c:axId val="862342336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860216797"/>
      </c:valAx>
      <c:spPr>
        <a:solidFill>
          <a:srgbClr val="FBFBFB"/>
        </a:solidFill>
      </c:spPr>
    </c:plotArea>
    <c:plotVisOnly val="1"/>
  </c:chart>
</c:chartSpace>
</file>

<file path=xl/charts/chart32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'MAY-2024'!$C$24:$O$24</c:f>
            </c:strRef>
          </c:cat>
          <c:val>
            <c:numRef>
              <c:f>'MAY-2024'!$C$31:$O$31</c:f>
              <c:numCache/>
            </c:numRef>
          </c:val>
        </c:ser>
        <c:axId val="713065901"/>
        <c:axId val="93985417"/>
      </c:barChart>
      <c:catAx>
        <c:axId val="7130659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3985417"/>
      </c:catAx>
      <c:valAx>
        <c:axId val="9398541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713065901"/>
      </c:valAx>
      <c:spPr>
        <a:solidFill>
          <a:srgbClr val="F9F9F9"/>
        </a:solidFill>
      </c:spPr>
    </c:plotArea>
    <c:plotVisOnly val="1"/>
  </c:chart>
</c:chartSpace>
</file>

<file path=xl/charts/chart32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'MAY-2024'!$C$24:$O$24</c:f>
            </c:strRef>
          </c:cat>
          <c:val>
            <c:numRef>
              <c:f>'MAY-2024'!$C$32:$O$32</c:f>
              <c:numCache/>
            </c:numRef>
          </c:val>
        </c:ser>
        <c:axId val="1064807474"/>
        <c:axId val="1152632002"/>
      </c:barChart>
      <c:catAx>
        <c:axId val="106480747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152632002"/>
      </c:catAx>
      <c:valAx>
        <c:axId val="115263200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064807474"/>
        <c:majorUnit val="10.0"/>
      </c:valAx>
      <c:spPr>
        <a:solidFill>
          <a:srgbClr val="F9F9F9"/>
        </a:solidFill>
      </c:spPr>
    </c:plotArea>
    <c:plotVisOnly val="1"/>
  </c:chart>
</c:chartSpace>
</file>

<file path=xl/charts/chart32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'MAY-2024'!$C$24:$O$24</c:f>
            </c:strRef>
          </c:cat>
          <c:val>
            <c:numRef>
              <c:f>'MAY-2024'!$C$27:$O$27</c:f>
              <c:numCache/>
            </c:numRef>
          </c:val>
        </c:ser>
        <c:axId val="1050966775"/>
        <c:axId val="2063943656"/>
      </c:barChart>
      <c:catAx>
        <c:axId val="105096677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63943656"/>
      </c:catAx>
      <c:valAx>
        <c:axId val="2063943656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050966775"/>
      </c:valAx>
      <c:spPr>
        <a:solidFill>
          <a:srgbClr val="FBFBFB"/>
        </a:solidFill>
      </c:spPr>
    </c:plotArea>
    <c:plotVisOnly val="1"/>
  </c:chart>
</c:chartSpace>
</file>

<file path=xl/charts/chart32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'MAY-2024'!$C$24:$O$24</c:f>
            </c:strRef>
          </c:cat>
          <c:val>
            <c:numRef>
              <c:f>'MAY-2024'!$C$28:$O$28</c:f>
              <c:numCache/>
            </c:numRef>
          </c:val>
        </c:ser>
        <c:axId val="1940320259"/>
        <c:axId val="782347341"/>
      </c:barChart>
      <c:catAx>
        <c:axId val="19403202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82347341"/>
      </c:catAx>
      <c:valAx>
        <c:axId val="782347341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940320259"/>
      </c:valAx>
      <c:spPr>
        <a:solidFill>
          <a:srgbClr val="FBFBFB"/>
        </a:solidFill>
      </c:spPr>
    </c:plotArea>
    <c:plotVisOnly val="1"/>
  </c:chart>
</c:chartSpace>
</file>

<file path=xl/charts/chart32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'MAY-2024'!$C$24:$O$24</c:f>
            </c:strRef>
          </c:cat>
          <c:val>
            <c:numRef>
              <c:f>'MAY-2024'!$C$31:$O$31</c:f>
              <c:numCache/>
            </c:numRef>
          </c:val>
        </c:ser>
        <c:axId val="98824227"/>
        <c:axId val="856459038"/>
      </c:barChart>
      <c:catAx>
        <c:axId val="988242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856459038"/>
      </c:catAx>
      <c:valAx>
        <c:axId val="85645903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98824227"/>
      </c:valAx>
      <c:spPr>
        <a:solidFill>
          <a:srgbClr val="F9F9F9"/>
        </a:solidFill>
      </c:spPr>
    </c:plotArea>
    <c:plotVisOnly val="1"/>
  </c:chart>
</c:chartSpace>
</file>

<file path=xl/charts/chart32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'MAY-2024'!$C$24:$O$24</c:f>
            </c:strRef>
          </c:cat>
          <c:val>
            <c:numRef>
              <c:f>'MAY-2024'!$C$32:$O$32</c:f>
              <c:numCache/>
            </c:numRef>
          </c:val>
        </c:ser>
        <c:axId val="1778505483"/>
        <c:axId val="1083045990"/>
      </c:barChart>
      <c:catAx>
        <c:axId val="17785054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83045990"/>
      </c:catAx>
      <c:valAx>
        <c:axId val="108304599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778505483"/>
        <c:majorUnit val="10.0"/>
      </c:valAx>
      <c:spPr>
        <a:solidFill>
          <a:srgbClr val="F9F9F9"/>
        </a:solidFill>
      </c:spPr>
    </c:plotArea>
    <c:plotVisOnly val="1"/>
  </c:chart>
</c:chartSpace>
</file>

<file path=xl/charts/chart32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'JUN-2024'!$C$27:$O$27</c:f>
              <c:numCache/>
            </c:numRef>
          </c:val>
        </c:ser>
        <c:axId val="651425794"/>
        <c:axId val="1728310099"/>
      </c:barChart>
      <c:catAx>
        <c:axId val="65142579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28310099"/>
      </c:catAx>
      <c:valAx>
        <c:axId val="1728310099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651425794"/>
      </c:valAx>
      <c:spPr>
        <a:solidFill>
          <a:srgbClr val="FBFBFB"/>
        </a:solidFill>
      </c:spPr>
    </c:plotArea>
    <c:plotVisOnly val="1"/>
  </c:chart>
</c:chartSpace>
</file>

<file path=xl/charts/chart3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'SEPT-2019'!$C$24:$Q$24</c:f>
            </c:strRef>
          </c:cat>
          <c:val>
            <c:numRef>
              <c:f>'SEPT-2019'!$C$27:$Q$27</c:f>
              <c:numCache/>
            </c:numRef>
          </c:val>
        </c:ser>
        <c:axId val="2012888654"/>
        <c:axId val="1649741877"/>
      </c:barChart>
      <c:catAx>
        <c:axId val="201288865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49741877"/>
      </c:catAx>
      <c:valAx>
        <c:axId val="1649741877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2012888654"/>
      </c:valAx>
      <c:spPr>
        <a:solidFill>
          <a:srgbClr val="FBFBFB"/>
        </a:solidFill>
      </c:spPr>
    </c:plotArea>
    <c:plotVisOnly val="1"/>
  </c:chart>
</c:chartSpace>
</file>

<file path=xl/charts/chart33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'JUN-2024'!$C$28:$O$28</c:f>
              <c:numCache/>
            </c:numRef>
          </c:val>
        </c:ser>
        <c:axId val="200222608"/>
        <c:axId val="1729969830"/>
      </c:barChart>
      <c:catAx>
        <c:axId val="200222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29969830"/>
      </c:catAx>
      <c:valAx>
        <c:axId val="1729969830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0222608"/>
      </c:valAx>
      <c:spPr>
        <a:solidFill>
          <a:srgbClr val="FBFBFB"/>
        </a:solidFill>
      </c:spPr>
    </c:plotArea>
    <c:plotVisOnly val="1"/>
  </c:chart>
</c:chartSpace>
</file>

<file path=xl/charts/chart33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'JUN-2024'!$C$31:$O$31</c:f>
              <c:numCache/>
            </c:numRef>
          </c:val>
        </c:ser>
        <c:axId val="1876303184"/>
        <c:axId val="1173522737"/>
      </c:barChart>
      <c:catAx>
        <c:axId val="1876303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173522737"/>
      </c:catAx>
      <c:valAx>
        <c:axId val="117352273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876303184"/>
      </c:valAx>
      <c:spPr>
        <a:solidFill>
          <a:srgbClr val="F9F9F9"/>
        </a:solidFill>
      </c:spPr>
    </c:plotArea>
    <c:plotVisOnly val="1"/>
  </c:chart>
</c:chartSpace>
</file>

<file path=xl/charts/chart33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'JUN-2024'!$C$32:$O$32</c:f>
              <c:numCache/>
            </c:numRef>
          </c:val>
        </c:ser>
        <c:axId val="1720440492"/>
        <c:axId val="1567183275"/>
      </c:barChart>
      <c:catAx>
        <c:axId val="17204404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567183275"/>
      </c:catAx>
      <c:valAx>
        <c:axId val="156718327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720440492"/>
        <c:majorUnit val="10.0"/>
      </c:valAx>
      <c:spPr>
        <a:solidFill>
          <a:srgbClr val="F9F9F9"/>
        </a:solidFill>
      </c:spPr>
    </c:plotArea>
    <c:plotVisOnly val="1"/>
  </c:chart>
</c:chartSpace>
</file>

<file path=xl/charts/chart33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'JUN-2024'!$C$27:$O$27</c:f>
              <c:numCache/>
            </c:numRef>
          </c:val>
        </c:ser>
        <c:axId val="1250283243"/>
        <c:axId val="719771054"/>
      </c:barChart>
      <c:catAx>
        <c:axId val="12502832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19771054"/>
      </c:catAx>
      <c:valAx>
        <c:axId val="719771054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250283243"/>
      </c:valAx>
      <c:spPr>
        <a:solidFill>
          <a:srgbClr val="FBFBFB"/>
        </a:solidFill>
      </c:spPr>
    </c:plotArea>
    <c:plotVisOnly val="1"/>
  </c:chart>
</c:chartSpace>
</file>

<file path=xl/charts/chart33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'JUN-2024'!$C$28:$O$28</c:f>
              <c:numCache/>
            </c:numRef>
          </c:val>
        </c:ser>
        <c:axId val="1170953468"/>
        <c:axId val="1962730061"/>
      </c:barChart>
      <c:catAx>
        <c:axId val="11709534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962730061"/>
      </c:catAx>
      <c:valAx>
        <c:axId val="1962730061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170953468"/>
      </c:valAx>
      <c:spPr>
        <a:solidFill>
          <a:srgbClr val="FBFBFB"/>
        </a:solidFill>
      </c:spPr>
    </c:plotArea>
    <c:plotVisOnly val="1"/>
  </c:chart>
</c:chartSpace>
</file>

<file path=xl/charts/chart33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'JUN-2024'!$C$31:$O$31</c:f>
              <c:numCache/>
            </c:numRef>
          </c:val>
        </c:ser>
        <c:axId val="206682299"/>
        <c:axId val="834752572"/>
      </c:barChart>
      <c:catAx>
        <c:axId val="2066822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834752572"/>
      </c:catAx>
      <c:valAx>
        <c:axId val="83475257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6682299"/>
      </c:valAx>
      <c:spPr>
        <a:solidFill>
          <a:srgbClr val="F9F9F9"/>
        </a:solidFill>
      </c:spPr>
    </c:plotArea>
    <c:plotVisOnly val="1"/>
  </c:chart>
</c:chartSpace>
</file>

<file path=xl/charts/chart33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'JUN-2024'!$C$32:$O$32</c:f>
              <c:numCache/>
            </c:numRef>
          </c:val>
        </c:ser>
        <c:axId val="522878289"/>
        <c:axId val="1379159811"/>
      </c:barChart>
      <c:catAx>
        <c:axId val="52287828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379159811"/>
      </c:catAx>
      <c:valAx>
        <c:axId val="137915981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522878289"/>
        <c:majorUnit val="10.0"/>
      </c:valAx>
      <c:spPr>
        <a:solidFill>
          <a:srgbClr val="F9F9F9"/>
        </a:solidFill>
      </c:spPr>
    </c:plotArea>
    <c:plotVisOnly val="1"/>
  </c:chart>
</c:chartSpace>
</file>

<file path=xl/charts/chart33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'JUL-2024'!$C$24:$O$24</c:f>
            </c:strRef>
          </c:cat>
          <c:val>
            <c:numRef>
              <c:f>'JUL-2024'!$C$27:$O$27</c:f>
              <c:numCache/>
            </c:numRef>
          </c:val>
        </c:ser>
        <c:axId val="1648747520"/>
        <c:axId val="556150670"/>
      </c:barChart>
      <c:catAx>
        <c:axId val="1648747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556150670"/>
      </c:catAx>
      <c:valAx>
        <c:axId val="556150670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648747520"/>
      </c:valAx>
      <c:spPr>
        <a:solidFill>
          <a:srgbClr val="FBFBFB"/>
        </a:solidFill>
      </c:spPr>
    </c:plotArea>
    <c:plotVisOnly val="1"/>
  </c:chart>
</c:chartSpace>
</file>

<file path=xl/charts/chart33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'JUL-2024'!$C$24:$O$24</c:f>
            </c:strRef>
          </c:cat>
          <c:val>
            <c:numRef>
              <c:f>'JUL-2024'!$C$28:$O$28</c:f>
              <c:numCache/>
            </c:numRef>
          </c:val>
        </c:ser>
        <c:axId val="537851045"/>
        <c:axId val="993284196"/>
      </c:barChart>
      <c:catAx>
        <c:axId val="53785104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93284196"/>
      </c:catAx>
      <c:valAx>
        <c:axId val="993284196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537851045"/>
      </c:valAx>
      <c:spPr>
        <a:solidFill>
          <a:srgbClr val="FBFBFB"/>
        </a:solidFill>
      </c:spPr>
    </c:plotArea>
    <c:plotVisOnly val="1"/>
  </c:chart>
</c:chartSpace>
</file>

<file path=xl/charts/chart33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'JUL-2024'!$C$24:$O$24</c:f>
            </c:strRef>
          </c:cat>
          <c:val>
            <c:numRef>
              <c:f>'JUL-2024'!$C$31:$O$31</c:f>
              <c:numCache/>
            </c:numRef>
          </c:val>
        </c:ser>
        <c:axId val="827527874"/>
        <c:axId val="342678523"/>
      </c:barChart>
      <c:catAx>
        <c:axId val="82752787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42678523"/>
      </c:catAx>
      <c:valAx>
        <c:axId val="34267852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827527874"/>
      </c:valAx>
      <c:spPr>
        <a:solidFill>
          <a:srgbClr val="F9F9F9"/>
        </a:solidFill>
      </c:spPr>
    </c:plotArea>
    <c:plotVisOnly val="1"/>
  </c:chart>
</c:chartSpace>
</file>

<file path=xl/charts/chart3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'SEPT-2019'!$C$24:$Q$24</c:f>
            </c:strRef>
          </c:cat>
          <c:val>
            <c:numRef>
              <c:f>'SEPT-2019'!$C$28:$Q$28</c:f>
              <c:numCache/>
            </c:numRef>
          </c:val>
        </c:ser>
        <c:axId val="768239428"/>
        <c:axId val="1696566"/>
      </c:barChart>
      <c:catAx>
        <c:axId val="7682394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</a:p>
        </c:txPr>
        <c:crossAx val="1696566"/>
      </c:catAx>
      <c:valAx>
        <c:axId val="1696566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768239428"/>
      </c:valAx>
      <c:spPr>
        <a:solidFill>
          <a:srgbClr val="FBFBFB"/>
        </a:solidFill>
      </c:spPr>
    </c:plotArea>
    <c:plotVisOnly val="1"/>
  </c:chart>
</c:chartSpace>
</file>

<file path=xl/charts/chart34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'JUL-2024'!$C$24:$O$24</c:f>
            </c:strRef>
          </c:cat>
          <c:val>
            <c:numRef>
              <c:f>'JUL-2024'!$C$32:$O$32</c:f>
              <c:numCache/>
            </c:numRef>
          </c:val>
        </c:ser>
        <c:axId val="980029478"/>
        <c:axId val="746506207"/>
      </c:barChart>
      <c:catAx>
        <c:axId val="98002947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46506207"/>
      </c:catAx>
      <c:valAx>
        <c:axId val="74650620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980029478"/>
        <c:majorUnit val="10.0"/>
      </c:valAx>
      <c:spPr>
        <a:solidFill>
          <a:srgbClr val="F9F9F9"/>
        </a:solidFill>
      </c:spPr>
    </c:plotArea>
    <c:plotVisOnly val="1"/>
  </c:chart>
</c:chartSpace>
</file>

<file path=xl/charts/chart34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'JUN-2024'!$C$27:$O$27</c:f>
              <c:numCache/>
            </c:numRef>
          </c:val>
        </c:ser>
        <c:axId val="181547694"/>
        <c:axId val="103161116"/>
      </c:barChart>
      <c:catAx>
        <c:axId val="18154769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3161116"/>
      </c:catAx>
      <c:valAx>
        <c:axId val="103161116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81547694"/>
      </c:valAx>
      <c:spPr>
        <a:solidFill>
          <a:srgbClr val="FBFBFB"/>
        </a:solidFill>
      </c:spPr>
    </c:plotArea>
    <c:plotVisOnly val="1"/>
  </c:chart>
</c:chartSpace>
</file>

<file path=xl/charts/chart34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'JUN-2024'!$C$28:$O$28</c:f>
              <c:numCache/>
            </c:numRef>
          </c:val>
        </c:ser>
        <c:axId val="126579615"/>
        <c:axId val="2020161230"/>
      </c:barChart>
      <c:catAx>
        <c:axId val="1265796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20161230"/>
      </c:catAx>
      <c:valAx>
        <c:axId val="2020161230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26579615"/>
      </c:valAx>
      <c:spPr>
        <a:solidFill>
          <a:srgbClr val="FBFBFB"/>
        </a:solidFill>
      </c:spPr>
    </c:plotArea>
    <c:plotVisOnly val="1"/>
  </c:chart>
</c:chartSpace>
</file>

<file path=xl/charts/chart34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'JUN-2024'!$C$31:$O$31</c:f>
              <c:numCache/>
            </c:numRef>
          </c:val>
        </c:ser>
        <c:axId val="1350350883"/>
        <c:axId val="1329820575"/>
      </c:barChart>
      <c:catAx>
        <c:axId val="13503508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329820575"/>
      </c:catAx>
      <c:valAx>
        <c:axId val="132982057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350350883"/>
      </c:valAx>
      <c:spPr>
        <a:solidFill>
          <a:srgbClr val="F9F9F9"/>
        </a:solidFill>
      </c:spPr>
    </c:plotArea>
    <c:plotVisOnly val="1"/>
  </c:chart>
</c:chartSpace>
</file>

<file path=xl/charts/chart34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'JUN-2024'!$C$32:$O$32</c:f>
              <c:numCache/>
            </c:numRef>
          </c:val>
        </c:ser>
        <c:axId val="878929895"/>
        <c:axId val="53042382"/>
      </c:barChart>
      <c:catAx>
        <c:axId val="8789298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53042382"/>
      </c:catAx>
      <c:valAx>
        <c:axId val="5304238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878929895"/>
        <c:majorUnit val="10.0"/>
      </c:valAx>
      <c:spPr>
        <a:solidFill>
          <a:srgbClr val="F9F9F9"/>
        </a:solidFill>
      </c:spPr>
    </c:plotArea>
    <c:plotVisOnly val="1"/>
  </c:chart>
</c:chartSpace>
</file>

<file path=xl/charts/chart34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'JUL-2024'!$C$24:$O$24</c:f>
            </c:strRef>
          </c:cat>
          <c:val>
            <c:numRef>
              <c:f>'JUL-2024'!$C$27:$O$27</c:f>
              <c:numCache/>
            </c:numRef>
          </c:val>
        </c:ser>
        <c:axId val="582271669"/>
        <c:axId val="231533805"/>
      </c:barChart>
      <c:catAx>
        <c:axId val="58227166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31533805"/>
      </c:catAx>
      <c:valAx>
        <c:axId val="231533805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582271669"/>
      </c:valAx>
      <c:spPr>
        <a:solidFill>
          <a:srgbClr val="FBFBFB"/>
        </a:solidFill>
      </c:spPr>
    </c:plotArea>
    <c:plotVisOnly val="1"/>
  </c:chart>
</c:chartSpace>
</file>

<file path=xl/charts/chart34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'JUL-2024'!$C$24:$O$24</c:f>
            </c:strRef>
          </c:cat>
          <c:val>
            <c:numRef>
              <c:f>'JUL-2024'!$C$28:$O$28</c:f>
              <c:numCache/>
            </c:numRef>
          </c:val>
        </c:ser>
        <c:axId val="392562676"/>
        <c:axId val="1651991023"/>
      </c:barChart>
      <c:catAx>
        <c:axId val="3925626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51991023"/>
      </c:catAx>
      <c:valAx>
        <c:axId val="1651991023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92562676"/>
      </c:valAx>
      <c:spPr>
        <a:solidFill>
          <a:srgbClr val="FBFBFB"/>
        </a:solidFill>
      </c:spPr>
    </c:plotArea>
    <c:plotVisOnly val="1"/>
  </c:chart>
</c:chartSpace>
</file>

<file path=xl/charts/chart34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'JUL-2024'!$C$24:$O$24</c:f>
            </c:strRef>
          </c:cat>
          <c:val>
            <c:numRef>
              <c:f>'JUL-2024'!$C$31:$O$31</c:f>
              <c:numCache/>
            </c:numRef>
          </c:val>
        </c:ser>
        <c:axId val="1257215329"/>
        <c:axId val="1726198192"/>
      </c:barChart>
      <c:catAx>
        <c:axId val="125721532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26198192"/>
      </c:catAx>
      <c:valAx>
        <c:axId val="172619819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257215329"/>
      </c:valAx>
      <c:spPr>
        <a:solidFill>
          <a:srgbClr val="F9F9F9"/>
        </a:solidFill>
      </c:spPr>
    </c:plotArea>
    <c:plotVisOnly val="1"/>
  </c:chart>
</c:chartSpace>
</file>

<file path=xl/charts/chart34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'JUL-2024'!$C$24:$O$24</c:f>
            </c:strRef>
          </c:cat>
          <c:val>
            <c:numRef>
              <c:f>'JUL-2024'!$C$32:$O$32</c:f>
              <c:numCache/>
            </c:numRef>
          </c:val>
        </c:ser>
        <c:axId val="1355585388"/>
        <c:axId val="1757735576"/>
      </c:barChart>
      <c:catAx>
        <c:axId val="13555853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57735576"/>
      </c:catAx>
      <c:valAx>
        <c:axId val="175773557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355585388"/>
        <c:majorUnit val="10.0"/>
      </c:valAx>
      <c:spPr>
        <a:solidFill>
          <a:srgbClr val="F9F9F9"/>
        </a:solidFill>
      </c:spPr>
    </c:plotArea>
    <c:plotVisOnly val="1"/>
  </c:chart>
</c:chartSpace>
</file>

<file path=xl/charts/chart34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'AGO-2024'!$C$24:$O$24</c:f>
            </c:strRef>
          </c:cat>
          <c:val>
            <c:numRef>
              <c:f>'AGO-2024'!$C$27:$O$27</c:f>
              <c:numCache/>
            </c:numRef>
          </c:val>
        </c:ser>
        <c:axId val="1067741784"/>
        <c:axId val="1936515238"/>
      </c:barChart>
      <c:catAx>
        <c:axId val="106774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936515238"/>
      </c:catAx>
      <c:valAx>
        <c:axId val="1936515238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067741784"/>
      </c:valAx>
      <c:spPr>
        <a:solidFill>
          <a:srgbClr val="FBFBFB"/>
        </a:solidFill>
      </c:spPr>
    </c:plotArea>
    <c:plotVisOnly val="1"/>
  </c:chart>
</c:chartSpace>
</file>

<file path=xl/charts/chart3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'SEPT-2019'!$C$24:$Q$24</c:f>
            </c:strRef>
          </c:cat>
          <c:val>
            <c:numRef>
              <c:f>'SEPT-2019'!$C$31:$Q$31</c:f>
              <c:numCache/>
            </c:numRef>
          </c:val>
        </c:ser>
        <c:axId val="307180415"/>
        <c:axId val="1975000161"/>
      </c:barChart>
      <c:catAx>
        <c:axId val="3071804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975000161"/>
      </c:catAx>
      <c:valAx>
        <c:axId val="197500016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07180415"/>
      </c:valAx>
      <c:spPr>
        <a:solidFill>
          <a:srgbClr val="F9F9F9"/>
        </a:solidFill>
      </c:spPr>
    </c:plotArea>
    <c:plotVisOnly val="1"/>
  </c:chart>
</c:chartSpace>
</file>

<file path=xl/charts/chart35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'AGO-2024'!$C$24:$O$24</c:f>
            </c:strRef>
          </c:cat>
          <c:val>
            <c:numRef>
              <c:f>'AGO-2024'!$C$28:$O$28</c:f>
              <c:numCache/>
            </c:numRef>
          </c:val>
        </c:ser>
        <c:axId val="2039698663"/>
        <c:axId val="1569793049"/>
      </c:barChart>
      <c:catAx>
        <c:axId val="20396986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569793049"/>
      </c:catAx>
      <c:valAx>
        <c:axId val="1569793049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39698663"/>
      </c:valAx>
      <c:spPr>
        <a:solidFill>
          <a:srgbClr val="FBFBFB"/>
        </a:solidFill>
      </c:spPr>
    </c:plotArea>
    <c:plotVisOnly val="1"/>
  </c:chart>
</c:chartSpace>
</file>

<file path=xl/charts/chart35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'AGO-2024'!$C$24:$O$24</c:f>
            </c:strRef>
          </c:cat>
          <c:val>
            <c:numRef>
              <c:f>'AGO-2024'!$C$31:$O$31</c:f>
              <c:numCache/>
            </c:numRef>
          </c:val>
        </c:ser>
        <c:axId val="1910296873"/>
        <c:axId val="1147018328"/>
      </c:barChart>
      <c:catAx>
        <c:axId val="19102968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147018328"/>
      </c:catAx>
      <c:valAx>
        <c:axId val="114701832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910296873"/>
      </c:valAx>
      <c:spPr>
        <a:solidFill>
          <a:srgbClr val="F9F9F9"/>
        </a:solidFill>
      </c:spPr>
    </c:plotArea>
    <c:plotVisOnly val="1"/>
  </c:chart>
</c:chartSpace>
</file>

<file path=xl/charts/chart35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'AGO-2024'!$C$24:$O$24</c:f>
            </c:strRef>
          </c:cat>
          <c:val>
            <c:numRef>
              <c:f>'AGO-2024'!$C$32:$O$32</c:f>
              <c:numCache/>
            </c:numRef>
          </c:val>
        </c:ser>
        <c:axId val="193779345"/>
        <c:axId val="1219702858"/>
      </c:barChart>
      <c:catAx>
        <c:axId val="19377934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19702858"/>
      </c:catAx>
      <c:valAx>
        <c:axId val="121970285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93779345"/>
        <c:majorUnit val="10.0"/>
      </c:valAx>
      <c:spPr>
        <a:solidFill>
          <a:srgbClr val="F9F9F9"/>
        </a:solidFill>
      </c:spPr>
    </c:plotArea>
    <c:plotVisOnly val="1"/>
  </c:chart>
</c:chartSpace>
</file>

<file path=xl/charts/chart35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'JUN-2024'!$C$27:$O$27</c:f>
              <c:numCache/>
            </c:numRef>
          </c:val>
        </c:ser>
        <c:axId val="97224308"/>
        <c:axId val="1259860396"/>
      </c:barChart>
      <c:catAx>
        <c:axId val="972243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59860396"/>
      </c:catAx>
      <c:valAx>
        <c:axId val="1259860396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97224308"/>
      </c:valAx>
      <c:spPr>
        <a:solidFill>
          <a:srgbClr val="FBFBFB"/>
        </a:solidFill>
      </c:spPr>
    </c:plotArea>
    <c:plotVisOnly val="1"/>
  </c:chart>
</c:chartSpace>
</file>

<file path=xl/charts/chart35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'JUN-2024'!$C$28:$O$28</c:f>
              <c:numCache/>
            </c:numRef>
          </c:val>
        </c:ser>
        <c:axId val="1280706872"/>
        <c:axId val="2027740131"/>
      </c:barChart>
      <c:catAx>
        <c:axId val="1280706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27740131"/>
      </c:catAx>
      <c:valAx>
        <c:axId val="2027740131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280706872"/>
      </c:valAx>
      <c:spPr>
        <a:solidFill>
          <a:srgbClr val="FBFBFB"/>
        </a:solidFill>
      </c:spPr>
    </c:plotArea>
    <c:plotVisOnly val="1"/>
  </c:chart>
</c:chartSpace>
</file>

<file path=xl/charts/chart35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'JUN-2024'!$C$31:$O$31</c:f>
              <c:numCache/>
            </c:numRef>
          </c:val>
        </c:ser>
        <c:axId val="2056343063"/>
        <c:axId val="68201752"/>
      </c:barChart>
      <c:catAx>
        <c:axId val="20563430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68201752"/>
      </c:catAx>
      <c:valAx>
        <c:axId val="6820175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56343063"/>
      </c:valAx>
      <c:spPr>
        <a:solidFill>
          <a:srgbClr val="F9F9F9"/>
        </a:solidFill>
      </c:spPr>
    </c:plotArea>
    <c:plotVisOnly val="1"/>
  </c:chart>
</c:chartSpace>
</file>

<file path=xl/charts/chart35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'JUN-2024'!$C$32:$O$32</c:f>
              <c:numCache/>
            </c:numRef>
          </c:val>
        </c:ser>
        <c:axId val="681030671"/>
        <c:axId val="1705524955"/>
      </c:barChart>
      <c:catAx>
        <c:axId val="6810306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05524955"/>
      </c:catAx>
      <c:valAx>
        <c:axId val="170552495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681030671"/>
        <c:majorUnit val="10.0"/>
      </c:valAx>
      <c:spPr>
        <a:solidFill>
          <a:srgbClr val="F9F9F9"/>
        </a:solidFill>
      </c:spPr>
    </c:plotArea>
    <c:plotVisOnly val="1"/>
  </c:chart>
</c:chartSpace>
</file>

<file path=xl/charts/chart35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'AGO-2024'!$C$24:$O$24</c:f>
            </c:strRef>
          </c:cat>
          <c:val>
            <c:numRef>
              <c:f>'AGO-2024'!$C$27:$O$27</c:f>
              <c:numCache/>
            </c:numRef>
          </c:val>
        </c:ser>
        <c:axId val="448314524"/>
        <c:axId val="201506522"/>
      </c:barChart>
      <c:catAx>
        <c:axId val="4483145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1506522"/>
      </c:catAx>
      <c:valAx>
        <c:axId val="201506522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448314524"/>
      </c:valAx>
      <c:spPr>
        <a:solidFill>
          <a:srgbClr val="FBFBFB"/>
        </a:solidFill>
      </c:spPr>
    </c:plotArea>
    <c:plotVisOnly val="1"/>
  </c:chart>
</c:chartSpace>
</file>

<file path=xl/charts/chart35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'AGO-2024'!$C$24:$O$24</c:f>
            </c:strRef>
          </c:cat>
          <c:val>
            <c:numRef>
              <c:f>'AGO-2024'!$C$28:$O$28</c:f>
              <c:numCache/>
            </c:numRef>
          </c:val>
        </c:ser>
        <c:axId val="1399719399"/>
        <c:axId val="1029786298"/>
      </c:barChart>
      <c:catAx>
        <c:axId val="13997193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29786298"/>
      </c:catAx>
      <c:valAx>
        <c:axId val="1029786298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399719399"/>
      </c:valAx>
      <c:spPr>
        <a:solidFill>
          <a:srgbClr val="FBFBFB"/>
        </a:solidFill>
      </c:spPr>
    </c:plotArea>
    <c:plotVisOnly val="1"/>
  </c:chart>
</c:chartSpace>
</file>

<file path=xl/charts/chart35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'AGO-2024'!$C$24:$O$24</c:f>
            </c:strRef>
          </c:cat>
          <c:val>
            <c:numRef>
              <c:f>'AGO-2024'!$C$31:$O$31</c:f>
              <c:numCache/>
            </c:numRef>
          </c:val>
        </c:ser>
        <c:axId val="408730835"/>
        <c:axId val="1750211357"/>
      </c:barChart>
      <c:catAx>
        <c:axId val="4087308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50211357"/>
      </c:catAx>
      <c:valAx>
        <c:axId val="175021135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408730835"/>
      </c:valAx>
      <c:spPr>
        <a:solidFill>
          <a:srgbClr val="F9F9F9"/>
        </a:solidFill>
      </c:spPr>
    </c:plotArea>
    <c:plotVisOnly val="1"/>
  </c:chart>
</c:chartSpace>
</file>

<file path=xl/charts/chart3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61520394236247236"/>
          <c:y val="0.20511648132021196"/>
          <c:w val="0.9135019302025601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'SEPT-2019'!$C$24:$Q$24</c:f>
            </c:strRef>
          </c:cat>
          <c:val>
            <c:numRef>
              <c:f>'SEPT-2019'!$C$32:$Q$32</c:f>
              <c:numCache/>
            </c:numRef>
          </c:val>
        </c:ser>
        <c:axId val="1086746724"/>
        <c:axId val="412182001"/>
      </c:barChart>
      <c:catAx>
        <c:axId val="10867467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12182001"/>
      </c:catAx>
      <c:valAx>
        <c:axId val="41218200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086746724"/>
        <c:majorUnit val="5.0"/>
      </c:valAx>
      <c:spPr>
        <a:solidFill>
          <a:srgbClr val="F9F9F9"/>
        </a:solidFill>
      </c:spPr>
    </c:plotArea>
    <c:plotVisOnly val="1"/>
  </c:chart>
</c:chartSpace>
</file>

<file path=xl/charts/chart36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'AGO-2024'!$C$24:$O$24</c:f>
            </c:strRef>
          </c:cat>
          <c:val>
            <c:numRef>
              <c:f>'AGO-2024'!$C$32:$O$32</c:f>
              <c:numCache/>
            </c:numRef>
          </c:val>
        </c:ser>
        <c:axId val="2044385118"/>
        <c:axId val="1841982276"/>
      </c:barChart>
      <c:catAx>
        <c:axId val="204438511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841982276"/>
      </c:catAx>
      <c:valAx>
        <c:axId val="184198227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44385118"/>
        <c:majorUnit val="10.0"/>
      </c:valAx>
      <c:spPr>
        <a:solidFill>
          <a:srgbClr val="F9F9F9"/>
        </a:solidFill>
      </c:spPr>
    </c:plotArea>
    <c:plotVisOnly val="1"/>
  </c:chart>
</c:chartSpace>
</file>

<file path=xl/charts/chart36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'SEPT-2024'!$C$27:$O$27</c:f>
              <c:numCache/>
            </c:numRef>
          </c:val>
        </c:ser>
        <c:axId val="1294923256"/>
        <c:axId val="486705152"/>
      </c:barChart>
      <c:catAx>
        <c:axId val="1294923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86705152"/>
      </c:catAx>
      <c:valAx>
        <c:axId val="486705152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294923256"/>
      </c:valAx>
      <c:spPr>
        <a:solidFill>
          <a:srgbClr val="FBFBFB"/>
        </a:solidFill>
      </c:spPr>
    </c:plotArea>
    <c:plotVisOnly val="1"/>
  </c:chart>
</c:chartSpace>
</file>

<file path=xl/charts/chart36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'SEPT-2024'!$C$28:$O$28</c:f>
              <c:numCache/>
            </c:numRef>
          </c:val>
        </c:ser>
        <c:axId val="1765183949"/>
        <c:axId val="2049009601"/>
      </c:barChart>
      <c:catAx>
        <c:axId val="176518394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49009601"/>
      </c:catAx>
      <c:valAx>
        <c:axId val="2049009601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765183949"/>
      </c:valAx>
      <c:spPr>
        <a:solidFill>
          <a:srgbClr val="FBFBFB"/>
        </a:solidFill>
      </c:spPr>
    </c:plotArea>
    <c:plotVisOnly val="1"/>
  </c:chart>
</c:chartSpace>
</file>

<file path=xl/charts/chart36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'SEPT-2024'!$C$31:$O$31</c:f>
              <c:numCache/>
            </c:numRef>
          </c:val>
        </c:ser>
        <c:axId val="2123725714"/>
        <c:axId val="324957435"/>
      </c:barChart>
      <c:catAx>
        <c:axId val="212372571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24957435"/>
      </c:catAx>
      <c:valAx>
        <c:axId val="32495743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123725714"/>
      </c:valAx>
      <c:spPr>
        <a:solidFill>
          <a:srgbClr val="F9F9F9"/>
        </a:solidFill>
      </c:spPr>
    </c:plotArea>
    <c:plotVisOnly val="1"/>
  </c:chart>
</c:chartSpace>
</file>

<file path=xl/charts/chart36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'SEPT-2024'!$C$32:$O$32</c:f>
              <c:numCache/>
            </c:numRef>
          </c:val>
        </c:ser>
        <c:axId val="851870265"/>
        <c:axId val="1785686319"/>
      </c:barChart>
      <c:catAx>
        <c:axId val="85187026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85686319"/>
      </c:catAx>
      <c:valAx>
        <c:axId val="178568631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851870265"/>
        <c:majorUnit val="10.0"/>
      </c:valAx>
      <c:spPr>
        <a:solidFill>
          <a:srgbClr val="F9F9F9"/>
        </a:solidFill>
      </c:spPr>
    </c:plotArea>
    <c:plotVisOnly val="1"/>
  </c:chart>
</c:chartSpace>
</file>

<file path=xl/charts/chart36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'JUN-2024'!$C$27:$O$27</c:f>
              <c:numCache/>
            </c:numRef>
          </c:val>
        </c:ser>
        <c:axId val="1935687172"/>
        <c:axId val="1654228702"/>
      </c:barChart>
      <c:catAx>
        <c:axId val="19356871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54228702"/>
      </c:catAx>
      <c:valAx>
        <c:axId val="1654228702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935687172"/>
      </c:valAx>
      <c:spPr>
        <a:solidFill>
          <a:srgbClr val="FBFBFB"/>
        </a:solidFill>
      </c:spPr>
    </c:plotArea>
    <c:plotVisOnly val="1"/>
  </c:chart>
</c:chartSpace>
</file>

<file path=xl/charts/chart36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'JUN-2024'!$C$28:$O$28</c:f>
              <c:numCache/>
            </c:numRef>
          </c:val>
        </c:ser>
        <c:axId val="812009571"/>
        <c:axId val="945475786"/>
      </c:barChart>
      <c:catAx>
        <c:axId val="8120095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45475786"/>
      </c:catAx>
      <c:valAx>
        <c:axId val="945475786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812009571"/>
      </c:valAx>
      <c:spPr>
        <a:solidFill>
          <a:srgbClr val="FBFBFB"/>
        </a:solidFill>
      </c:spPr>
    </c:plotArea>
    <c:plotVisOnly val="1"/>
  </c:chart>
</c:chartSpace>
</file>

<file path=xl/charts/chart36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'JUN-2024'!$C$31:$O$31</c:f>
              <c:numCache/>
            </c:numRef>
          </c:val>
        </c:ser>
        <c:axId val="402046573"/>
        <c:axId val="346934994"/>
      </c:barChart>
      <c:catAx>
        <c:axId val="4020465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46934994"/>
      </c:catAx>
      <c:valAx>
        <c:axId val="34693499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402046573"/>
      </c:valAx>
      <c:spPr>
        <a:solidFill>
          <a:srgbClr val="F9F9F9"/>
        </a:solidFill>
      </c:spPr>
    </c:plotArea>
    <c:plotVisOnly val="1"/>
  </c:chart>
</c:chartSpace>
</file>

<file path=xl/charts/chart36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'JUN-2024'!$C$32:$O$32</c:f>
              <c:numCache/>
            </c:numRef>
          </c:val>
        </c:ser>
        <c:axId val="1421077483"/>
        <c:axId val="429078387"/>
      </c:barChart>
      <c:catAx>
        <c:axId val="14210774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29078387"/>
      </c:catAx>
      <c:valAx>
        <c:axId val="42907838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421077483"/>
        <c:majorUnit val="10.0"/>
      </c:valAx>
      <c:spPr>
        <a:solidFill>
          <a:srgbClr val="F9F9F9"/>
        </a:solidFill>
      </c:spPr>
    </c:plotArea>
    <c:plotVisOnly val="1"/>
  </c:chart>
</c:chartSpace>
</file>

<file path=xl/charts/chart36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'SEPT-2024'!$C$27:$O$27</c:f>
              <c:numCache/>
            </c:numRef>
          </c:val>
        </c:ser>
        <c:axId val="416059811"/>
        <c:axId val="1288795687"/>
      </c:barChart>
      <c:catAx>
        <c:axId val="4160598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88795687"/>
      </c:catAx>
      <c:valAx>
        <c:axId val="1288795687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416059811"/>
      </c:valAx>
      <c:spPr>
        <a:solidFill>
          <a:srgbClr val="FBFBFB"/>
        </a:solidFill>
      </c:spPr>
    </c:plotArea>
    <c:plotVisOnly val="1"/>
  </c:chart>
</c:chartSpace>
</file>

<file path=xl/charts/chart3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4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'OCT-2019'!$C$24:$Q$24</c:f>
            </c:strRef>
          </c:cat>
          <c:val>
            <c:numRef>
              <c:f>'OCT-2019'!$C$27:$Q$27</c:f>
              <c:numCache/>
            </c:numRef>
          </c:val>
        </c:ser>
        <c:axId val="1845364816"/>
        <c:axId val="677777433"/>
      </c:barChart>
      <c:catAx>
        <c:axId val="1845364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677777433"/>
      </c:catAx>
      <c:valAx>
        <c:axId val="677777433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845364816"/>
      </c:valAx>
      <c:spPr>
        <a:solidFill>
          <a:srgbClr val="FBFBFB"/>
        </a:solidFill>
      </c:spPr>
    </c:plotArea>
    <c:plotVisOnly val="1"/>
  </c:chart>
</c:chartSpace>
</file>

<file path=xl/charts/chart37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'SEPT-2024'!$C$28:$O$28</c:f>
              <c:numCache/>
            </c:numRef>
          </c:val>
        </c:ser>
        <c:axId val="2066957845"/>
        <c:axId val="1770329042"/>
      </c:barChart>
      <c:catAx>
        <c:axId val="206695784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70329042"/>
      </c:catAx>
      <c:valAx>
        <c:axId val="1770329042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66957845"/>
      </c:valAx>
      <c:spPr>
        <a:solidFill>
          <a:srgbClr val="FBFBFB"/>
        </a:solidFill>
      </c:spPr>
    </c:plotArea>
    <c:plotVisOnly val="1"/>
  </c:chart>
</c:chartSpace>
</file>

<file path=xl/charts/chart37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'SEPT-2024'!$C$31:$O$31</c:f>
              <c:numCache/>
            </c:numRef>
          </c:val>
        </c:ser>
        <c:axId val="810542064"/>
        <c:axId val="38095842"/>
      </c:barChart>
      <c:catAx>
        <c:axId val="810542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8095842"/>
      </c:catAx>
      <c:valAx>
        <c:axId val="3809584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810542064"/>
      </c:valAx>
      <c:spPr>
        <a:solidFill>
          <a:srgbClr val="F9F9F9"/>
        </a:solidFill>
      </c:spPr>
    </c:plotArea>
    <c:plotVisOnly val="1"/>
  </c:chart>
</c:chartSpace>
</file>

<file path=xl/charts/chart37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'SEPT-2024'!$C$32:$O$32</c:f>
              <c:numCache/>
            </c:numRef>
          </c:val>
        </c:ser>
        <c:axId val="1143418718"/>
        <c:axId val="688391454"/>
      </c:barChart>
      <c:catAx>
        <c:axId val="114341871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688391454"/>
      </c:catAx>
      <c:valAx>
        <c:axId val="68839145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143418718"/>
        <c:majorUnit val="10.0"/>
      </c:valAx>
      <c:spPr>
        <a:solidFill>
          <a:srgbClr val="F9F9F9"/>
        </a:solidFill>
      </c:spPr>
    </c:plotArea>
    <c:plotVisOnly val="1"/>
  </c:chart>
</c:chartSpace>
</file>

<file path=xl/charts/chart37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'OCT-2024'!$C$24:$O$24</c:f>
            </c:strRef>
          </c:cat>
          <c:val>
            <c:numRef>
              <c:f>'OCT-2024'!$C$27:$O$27</c:f>
              <c:numCache/>
            </c:numRef>
          </c:val>
        </c:ser>
        <c:axId val="638249203"/>
        <c:axId val="883193345"/>
      </c:barChart>
      <c:catAx>
        <c:axId val="6382492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883193345"/>
      </c:catAx>
      <c:valAx>
        <c:axId val="883193345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638249203"/>
      </c:valAx>
      <c:spPr>
        <a:solidFill>
          <a:srgbClr val="FBFBFB"/>
        </a:solidFill>
      </c:spPr>
    </c:plotArea>
    <c:plotVisOnly val="1"/>
  </c:chart>
</c:chartSpace>
</file>

<file path=xl/charts/chart37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'OCT-2024'!$C$24:$O$24</c:f>
            </c:strRef>
          </c:cat>
          <c:val>
            <c:numRef>
              <c:f>'OCT-2024'!$C$28:$O$28</c:f>
              <c:numCache/>
            </c:numRef>
          </c:val>
        </c:ser>
        <c:axId val="2011807519"/>
        <c:axId val="41780745"/>
      </c:barChart>
      <c:catAx>
        <c:axId val="20118075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1780745"/>
      </c:catAx>
      <c:valAx>
        <c:axId val="41780745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11807519"/>
      </c:valAx>
      <c:spPr>
        <a:solidFill>
          <a:srgbClr val="FBFBFB"/>
        </a:solidFill>
      </c:spPr>
    </c:plotArea>
    <c:plotVisOnly val="1"/>
  </c:chart>
</c:chartSpace>
</file>

<file path=xl/charts/chart37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'OCT-2024'!$C$24:$O$24</c:f>
            </c:strRef>
          </c:cat>
          <c:val>
            <c:numRef>
              <c:f>'OCT-2024'!$C$31:$O$31</c:f>
              <c:numCache/>
            </c:numRef>
          </c:val>
        </c:ser>
        <c:axId val="135544340"/>
        <c:axId val="497796837"/>
      </c:barChart>
      <c:catAx>
        <c:axId val="1355443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97796837"/>
      </c:catAx>
      <c:valAx>
        <c:axId val="49779683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35544340"/>
      </c:valAx>
      <c:spPr>
        <a:solidFill>
          <a:srgbClr val="F9F9F9"/>
        </a:solidFill>
      </c:spPr>
    </c:plotArea>
    <c:plotVisOnly val="1"/>
  </c:chart>
</c:chartSpace>
</file>

<file path=xl/charts/chart37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'OCT-2024'!$C$24:$O$24</c:f>
            </c:strRef>
          </c:cat>
          <c:val>
            <c:numRef>
              <c:f>'OCT-2024'!$C$32:$O$32</c:f>
              <c:numCache/>
            </c:numRef>
          </c:val>
        </c:ser>
        <c:axId val="1295275289"/>
        <c:axId val="2067204527"/>
      </c:barChart>
      <c:catAx>
        <c:axId val="129527528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67204527"/>
      </c:catAx>
      <c:valAx>
        <c:axId val="206720452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295275289"/>
        <c:majorUnit val="10.0"/>
      </c:valAx>
      <c:spPr>
        <a:solidFill>
          <a:srgbClr val="F9F9F9"/>
        </a:solidFill>
      </c:spPr>
    </c:plotArea>
    <c:plotVisOnly val="1"/>
  </c:chart>
</c:chartSpace>
</file>

<file path=xl/charts/chart37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'SEPT-2024'!$C$27:$O$27</c:f>
              <c:numCache/>
            </c:numRef>
          </c:val>
        </c:ser>
        <c:axId val="1004358089"/>
        <c:axId val="1468071506"/>
      </c:barChart>
      <c:catAx>
        <c:axId val="100435808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468071506"/>
      </c:catAx>
      <c:valAx>
        <c:axId val="1468071506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004358089"/>
      </c:valAx>
      <c:spPr>
        <a:solidFill>
          <a:srgbClr val="FBFBFB"/>
        </a:solidFill>
      </c:spPr>
    </c:plotArea>
    <c:plotVisOnly val="1"/>
  </c:chart>
</c:chartSpace>
</file>

<file path=xl/charts/chart37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'SEPT-2024'!$C$28:$O$28</c:f>
              <c:numCache/>
            </c:numRef>
          </c:val>
        </c:ser>
        <c:axId val="1129485169"/>
        <c:axId val="199970214"/>
      </c:barChart>
      <c:catAx>
        <c:axId val="112948516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99970214"/>
      </c:catAx>
      <c:valAx>
        <c:axId val="199970214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129485169"/>
      </c:valAx>
      <c:spPr>
        <a:solidFill>
          <a:srgbClr val="FBFBFB"/>
        </a:solidFill>
      </c:spPr>
    </c:plotArea>
    <c:plotVisOnly val="1"/>
  </c:chart>
</c:chartSpace>
</file>

<file path=xl/charts/chart37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'SEPT-2024'!$C$31:$O$31</c:f>
              <c:numCache/>
            </c:numRef>
          </c:val>
        </c:ser>
        <c:axId val="2092596258"/>
        <c:axId val="1620567726"/>
      </c:barChart>
      <c:catAx>
        <c:axId val="209259625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20567726"/>
      </c:catAx>
      <c:valAx>
        <c:axId val="162056772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92596258"/>
      </c:valAx>
      <c:spPr>
        <a:solidFill>
          <a:srgbClr val="F9F9F9"/>
        </a:solidFill>
      </c:spPr>
    </c:plotArea>
    <c:plotVisOnly val="1"/>
  </c:chart>
</c:chartSpace>
</file>

<file path=xl/charts/chart3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4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'OCT-2019'!$C$24:$Q$24</c:f>
            </c:strRef>
          </c:cat>
          <c:val>
            <c:numRef>
              <c:f>'OCT-2019'!$C$28:$Q$28</c:f>
              <c:numCache/>
            </c:numRef>
          </c:val>
        </c:ser>
        <c:axId val="1351221142"/>
        <c:axId val="609099521"/>
      </c:barChart>
      <c:catAx>
        <c:axId val="135122114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</a:p>
        </c:txPr>
        <c:crossAx val="609099521"/>
      </c:catAx>
      <c:valAx>
        <c:axId val="609099521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351221142"/>
      </c:valAx>
      <c:spPr>
        <a:solidFill>
          <a:srgbClr val="FBFBFB"/>
        </a:solidFill>
      </c:spPr>
    </c:plotArea>
    <c:plotVisOnly val="1"/>
  </c:chart>
</c:chartSpace>
</file>

<file path=xl/charts/chart38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'SEPT-2024'!$C$32:$O$32</c:f>
              <c:numCache/>
            </c:numRef>
          </c:val>
        </c:ser>
        <c:axId val="295906474"/>
        <c:axId val="1077395616"/>
      </c:barChart>
      <c:catAx>
        <c:axId val="29590647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77395616"/>
      </c:catAx>
      <c:valAx>
        <c:axId val="107739561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95906474"/>
        <c:majorUnit val="10.0"/>
      </c:valAx>
      <c:spPr>
        <a:solidFill>
          <a:srgbClr val="F9F9F9"/>
        </a:solidFill>
      </c:spPr>
    </c:plotArea>
    <c:plotVisOnly val="1"/>
  </c:chart>
</c:chartSpace>
</file>

<file path=xl/charts/chart38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'JUN-2024'!$C$27:$O$27</c:f>
              <c:numCache/>
            </c:numRef>
          </c:val>
        </c:ser>
        <c:axId val="245445714"/>
        <c:axId val="537874116"/>
      </c:barChart>
      <c:catAx>
        <c:axId val="24544571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537874116"/>
      </c:catAx>
      <c:valAx>
        <c:axId val="537874116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245445714"/>
      </c:valAx>
      <c:spPr>
        <a:solidFill>
          <a:srgbClr val="FBFBFB"/>
        </a:solidFill>
      </c:spPr>
    </c:plotArea>
    <c:plotVisOnly val="1"/>
  </c:chart>
</c:chartSpace>
</file>

<file path=xl/charts/chart38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'JUN-2024'!$C$28:$O$28</c:f>
              <c:numCache/>
            </c:numRef>
          </c:val>
        </c:ser>
        <c:axId val="890727067"/>
        <c:axId val="918325726"/>
      </c:barChart>
      <c:catAx>
        <c:axId val="89072706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18325726"/>
      </c:catAx>
      <c:valAx>
        <c:axId val="918325726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890727067"/>
      </c:valAx>
      <c:spPr>
        <a:solidFill>
          <a:srgbClr val="FBFBFB"/>
        </a:solidFill>
      </c:spPr>
    </c:plotArea>
    <c:plotVisOnly val="1"/>
  </c:chart>
</c:chartSpace>
</file>

<file path=xl/charts/chart38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'JUN-2024'!$C$31:$O$31</c:f>
              <c:numCache/>
            </c:numRef>
          </c:val>
        </c:ser>
        <c:axId val="2022194257"/>
        <c:axId val="678183451"/>
      </c:barChart>
      <c:catAx>
        <c:axId val="202219425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678183451"/>
      </c:catAx>
      <c:valAx>
        <c:axId val="67818345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22194257"/>
      </c:valAx>
      <c:spPr>
        <a:solidFill>
          <a:srgbClr val="F9F9F9"/>
        </a:solidFill>
      </c:spPr>
    </c:plotArea>
    <c:plotVisOnly val="1"/>
  </c:chart>
</c:chartSpace>
</file>

<file path=xl/charts/chart38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'JUN-2024'!$C$32:$O$32</c:f>
              <c:numCache/>
            </c:numRef>
          </c:val>
        </c:ser>
        <c:axId val="713663736"/>
        <c:axId val="327565502"/>
      </c:barChart>
      <c:catAx>
        <c:axId val="713663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27565502"/>
      </c:catAx>
      <c:valAx>
        <c:axId val="32756550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713663736"/>
        <c:majorUnit val="10.0"/>
      </c:valAx>
      <c:spPr>
        <a:solidFill>
          <a:srgbClr val="F9F9F9"/>
        </a:solidFill>
      </c:spPr>
    </c:plotArea>
    <c:plotVisOnly val="1"/>
  </c:chart>
</c:chartSpace>
</file>

<file path=xl/charts/chart38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'OCT-2024'!$C$24:$O$24</c:f>
            </c:strRef>
          </c:cat>
          <c:val>
            <c:numRef>
              <c:f>'OCT-2024'!$C$27:$O$27</c:f>
              <c:numCache/>
            </c:numRef>
          </c:val>
        </c:ser>
        <c:axId val="661358587"/>
        <c:axId val="348987717"/>
      </c:barChart>
      <c:catAx>
        <c:axId val="6613585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48987717"/>
      </c:catAx>
      <c:valAx>
        <c:axId val="348987717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661358587"/>
      </c:valAx>
      <c:spPr>
        <a:solidFill>
          <a:srgbClr val="FBFBFB"/>
        </a:solidFill>
      </c:spPr>
    </c:plotArea>
    <c:plotVisOnly val="1"/>
  </c:chart>
</c:chartSpace>
</file>

<file path=xl/charts/chart38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'OCT-2024'!$C$24:$O$24</c:f>
            </c:strRef>
          </c:cat>
          <c:val>
            <c:numRef>
              <c:f>'OCT-2024'!$C$28:$O$28</c:f>
              <c:numCache/>
            </c:numRef>
          </c:val>
        </c:ser>
        <c:axId val="535444030"/>
        <c:axId val="899950170"/>
      </c:barChart>
      <c:catAx>
        <c:axId val="53544403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899950170"/>
      </c:catAx>
      <c:valAx>
        <c:axId val="899950170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535444030"/>
      </c:valAx>
      <c:spPr>
        <a:solidFill>
          <a:srgbClr val="FBFBFB"/>
        </a:solidFill>
      </c:spPr>
    </c:plotArea>
    <c:plotVisOnly val="1"/>
  </c:chart>
</c:chartSpace>
</file>

<file path=xl/charts/chart38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'OCT-2024'!$C$24:$O$24</c:f>
            </c:strRef>
          </c:cat>
          <c:val>
            <c:numRef>
              <c:f>'OCT-2024'!$C$31:$O$31</c:f>
              <c:numCache/>
            </c:numRef>
          </c:val>
        </c:ser>
        <c:axId val="1053409421"/>
        <c:axId val="1255167832"/>
      </c:barChart>
      <c:catAx>
        <c:axId val="105340942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55167832"/>
      </c:catAx>
      <c:valAx>
        <c:axId val="125516783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053409421"/>
      </c:valAx>
      <c:spPr>
        <a:solidFill>
          <a:srgbClr val="F9F9F9"/>
        </a:solidFill>
      </c:spPr>
    </c:plotArea>
    <c:plotVisOnly val="1"/>
  </c:chart>
</c:chartSpace>
</file>

<file path=xl/charts/chart38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'OCT-2024'!$C$24:$O$24</c:f>
            </c:strRef>
          </c:cat>
          <c:val>
            <c:numRef>
              <c:f>'OCT-2024'!$C$32:$O$32</c:f>
              <c:numCache/>
            </c:numRef>
          </c:val>
        </c:ser>
        <c:axId val="1743697380"/>
        <c:axId val="1240662196"/>
      </c:barChart>
      <c:catAx>
        <c:axId val="17436973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40662196"/>
      </c:catAx>
      <c:valAx>
        <c:axId val="124066219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743697380"/>
        <c:majorUnit val="10.0"/>
      </c:valAx>
      <c:spPr>
        <a:solidFill>
          <a:srgbClr val="F9F9F9"/>
        </a:solidFill>
      </c:spPr>
    </c:plotArea>
    <c:plotVisOnly val="1"/>
  </c:chart>
</c:chartSpace>
</file>

<file path=xl/charts/chart38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'NOV-2024'!$C$24:$O$24</c:f>
            </c:strRef>
          </c:cat>
          <c:val>
            <c:numRef>
              <c:f>'NOV-2024'!$C$27:$O$27</c:f>
              <c:numCache/>
            </c:numRef>
          </c:val>
        </c:ser>
        <c:axId val="974878288"/>
        <c:axId val="800600734"/>
      </c:barChart>
      <c:catAx>
        <c:axId val="974878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800600734"/>
      </c:catAx>
      <c:valAx>
        <c:axId val="800600734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974878288"/>
      </c:valAx>
      <c:spPr>
        <a:solidFill>
          <a:srgbClr val="FBFBFB"/>
        </a:solidFill>
      </c:spPr>
    </c:plotArea>
    <c:plotVisOnly val="1"/>
  </c:chart>
</c:chartSpace>
</file>

<file path=xl/charts/chart3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4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'OCT-2019'!$C$24:$Q$24</c:f>
            </c:strRef>
          </c:cat>
          <c:val>
            <c:numRef>
              <c:f>'OCT-2019'!$C$31:$Q$31</c:f>
              <c:numCache/>
            </c:numRef>
          </c:val>
        </c:ser>
        <c:axId val="891718371"/>
        <c:axId val="897150058"/>
      </c:barChart>
      <c:catAx>
        <c:axId val="8917183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897150058"/>
      </c:catAx>
      <c:valAx>
        <c:axId val="89715005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891718371"/>
      </c:valAx>
      <c:spPr>
        <a:solidFill>
          <a:srgbClr val="F9F9F9"/>
        </a:solidFill>
      </c:spPr>
    </c:plotArea>
    <c:plotVisOnly val="1"/>
  </c:chart>
</c:chartSpace>
</file>

<file path=xl/charts/chart39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'NOV-2024'!$C$24:$O$24</c:f>
            </c:strRef>
          </c:cat>
          <c:val>
            <c:numRef>
              <c:f>'NOV-2024'!$C$28:$O$28</c:f>
              <c:numCache/>
            </c:numRef>
          </c:val>
        </c:ser>
        <c:axId val="976869254"/>
        <c:axId val="158263518"/>
      </c:barChart>
      <c:catAx>
        <c:axId val="97686925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58263518"/>
      </c:catAx>
      <c:valAx>
        <c:axId val="158263518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976869254"/>
      </c:valAx>
      <c:spPr>
        <a:solidFill>
          <a:srgbClr val="FBFBFB"/>
        </a:solidFill>
      </c:spPr>
    </c:plotArea>
    <c:plotVisOnly val="1"/>
  </c:chart>
</c:chartSpace>
</file>

<file path=xl/charts/chart39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'NOV-2024'!$C$24:$O$24</c:f>
            </c:strRef>
          </c:cat>
          <c:val>
            <c:numRef>
              <c:f>'NOV-2024'!$C$31:$O$31</c:f>
              <c:numCache/>
            </c:numRef>
          </c:val>
        </c:ser>
        <c:axId val="245675209"/>
        <c:axId val="2059294564"/>
      </c:barChart>
      <c:catAx>
        <c:axId val="24567520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59294564"/>
      </c:catAx>
      <c:valAx>
        <c:axId val="205929456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45675209"/>
      </c:valAx>
      <c:spPr>
        <a:solidFill>
          <a:srgbClr val="F9F9F9"/>
        </a:solidFill>
      </c:spPr>
    </c:plotArea>
    <c:plotVisOnly val="1"/>
  </c:chart>
</c:chartSpace>
</file>

<file path=xl/charts/chart39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'NOV-2024'!$C$24:$O$24</c:f>
            </c:strRef>
          </c:cat>
          <c:val>
            <c:numRef>
              <c:f>'NOV-2024'!$C$32:$O$32</c:f>
              <c:numCache/>
            </c:numRef>
          </c:val>
        </c:ser>
        <c:axId val="612691577"/>
        <c:axId val="2102547937"/>
      </c:barChart>
      <c:catAx>
        <c:axId val="61269157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102547937"/>
      </c:catAx>
      <c:valAx>
        <c:axId val="210254793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612691577"/>
        <c:majorUnit val="10.0"/>
      </c:valAx>
      <c:spPr>
        <a:solidFill>
          <a:srgbClr val="F9F9F9"/>
        </a:solidFill>
      </c:spPr>
    </c:plotArea>
    <c:plotVisOnly val="1"/>
  </c:chart>
</c:chartSpace>
</file>

<file path=xl/charts/chart39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'SEPT-2024'!$C$27:$O$27</c:f>
              <c:numCache/>
            </c:numRef>
          </c:val>
        </c:ser>
        <c:axId val="298827181"/>
        <c:axId val="1281601123"/>
      </c:barChart>
      <c:catAx>
        <c:axId val="29882718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81601123"/>
      </c:catAx>
      <c:valAx>
        <c:axId val="1281601123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298827181"/>
      </c:valAx>
      <c:spPr>
        <a:solidFill>
          <a:srgbClr val="FBFBFB"/>
        </a:solidFill>
      </c:spPr>
    </c:plotArea>
    <c:plotVisOnly val="1"/>
  </c:chart>
</c:chartSpace>
</file>

<file path=xl/charts/chart39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'SEPT-2024'!$C$28:$O$28</c:f>
              <c:numCache/>
            </c:numRef>
          </c:val>
        </c:ser>
        <c:axId val="612057070"/>
        <c:axId val="1156127749"/>
      </c:barChart>
      <c:catAx>
        <c:axId val="61205707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156127749"/>
      </c:catAx>
      <c:valAx>
        <c:axId val="1156127749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612057070"/>
      </c:valAx>
      <c:spPr>
        <a:solidFill>
          <a:srgbClr val="FBFBFB"/>
        </a:solidFill>
      </c:spPr>
    </c:plotArea>
    <c:plotVisOnly val="1"/>
  </c:chart>
</c:chartSpace>
</file>

<file path=xl/charts/chart39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'SEPT-2024'!$C$31:$O$31</c:f>
              <c:numCache/>
            </c:numRef>
          </c:val>
        </c:ser>
        <c:axId val="1740273483"/>
        <c:axId val="475407608"/>
      </c:barChart>
      <c:catAx>
        <c:axId val="17402734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75407608"/>
      </c:catAx>
      <c:valAx>
        <c:axId val="47540760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740273483"/>
      </c:valAx>
      <c:spPr>
        <a:solidFill>
          <a:srgbClr val="F9F9F9"/>
        </a:solidFill>
      </c:spPr>
    </c:plotArea>
    <c:plotVisOnly val="1"/>
  </c:chart>
</c:chartSpace>
</file>

<file path=xl/charts/chart39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'SEPT-2024'!$C$32:$O$32</c:f>
              <c:numCache/>
            </c:numRef>
          </c:val>
        </c:ser>
        <c:axId val="1767650387"/>
        <c:axId val="523899453"/>
      </c:barChart>
      <c:catAx>
        <c:axId val="17676503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523899453"/>
      </c:catAx>
      <c:valAx>
        <c:axId val="52389945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767650387"/>
        <c:majorUnit val="10.0"/>
      </c:valAx>
      <c:spPr>
        <a:solidFill>
          <a:srgbClr val="F9F9F9"/>
        </a:solidFill>
      </c:spPr>
    </c:plotArea>
    <c:plotVisOnly val="1"/>
  </c:chart>
</c:chartSpace>
</file>

<file path=xl/charts/chart39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'JUN-2024'!$C$27:$O$27</c:f>
              <c:numCache/>
            </c:numRef>
          </c:val>
        </c:ser>
        <c:axId val="190046836"/>
        <c:axId val="1440339435"/>
      </c:barChart>
      <c:catAx>
        <c:axId val="1900468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440339435"/>
      </c:catAx>
      <c:valAx>
        <c:axId val="1440339435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90046836"/>
      </c:valAx>
      <c:spPr>
        <a:solidFill>
          <a:srgbClr val="FBFBFB"/>
        </a:solidFill>
      </c:spPr>
    </c:plotArea>
    <c:plotVisOnly val="1"/>
  </c:chart>
</c:chartSpace>
</file>

<file path=xl/charts/chart39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'JUN-2024'!$C$28:$O$28</c:f>
              <c:numCache/>
            </c:numRef>
          </c:val>
        </c:ser>
        <c:axId val="33310337"/>
        <c:axId val="1675125221"/>
      </c:barChart>
      <c:catAx>
        <c:axId val="3331033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75125221"/>
      </c:catAx>
      <c:valAx>
        <c:axId val="1675125221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3310337"/>
      </c:valAx>
      <c:spPr>
        <a:solidFill>
          <a:srgbClr val="FBFBFB"/>
        </a:solidFill>
      </c:spPr>
    </c:plotArea>
    <c:plotVisOnly val="1"/>
  </c:chart>
</c:chartSpace>
</file>

<file path=xl/charts/chart39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'JUN-2024'!$C$31:$O$31</c:f>
              <c:numCache/>
            </c:numRef>
          </c:val>
        </c:ser>
        <c:axId val="1789385445"/>
        <c:axId val="1943240664"/>
      </c:barChart>
      <c:catAx>
        <c:axId val="178938544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943240664"/>
      </c:catAx>
      <c:valAx>
        <c:axId val="194324066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789385445"/>
      </c:valAx>
      <c:spPr>
        <a:solidFill>
          <a:srgbClr val="F9F9F9"/>
        </a:solidFill>
      </c:spPr>
    </c:plotArea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61520394236247236"/>
          <c:y val="0.20511648132021196"/>
          <c:w val="0.9135019302025601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'ENE-2019'!$C$24:$Q$24</c:f>
            </c:strRef>
          </c:cat>
          <c:val>
            <c:numRef>
              <c:f>'ENE-2019'!$C$32:$Q$32</c:f>
              <c:numCache/>
            </c:numRef>
          </c:val>
        </c:ser>
        <c:axId val="1103008094"/>
        <c:axId val="440045879"/>
      </c:barChart>
      <c:catAx>
        <c:axId val="110300809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40045879"/>
      </c:catAx>
      <c:valAx>
        <c:axId val="44004587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103008094"/>
        <c:majorUnit val="5.0"/>
      </c:valAx>
      <c:spPr>
        <a:solidFill>
          <a:srgbClr val="F9F9F9"/>
        </a:solidFill>
      </c:spPr>
    </c:plotArea>
    <c:plotVisOnly val="1"/>
  </c:chart>
</c:chartSpace>
</file>

<file path=xl/charts/chart4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61520394236247236"/>
          <c:y val="0.20511648132021196"/>
          <c:w val="0.9135019302025601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4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'OCT-2019'!$C$24:$Q$24</c:f>
            </c:strRef>
          </c:cat>
          <c:val>
            <c:numRef>
              <c:f>'OCT-2019'!$C$32:$Q$32</c:f>
              <c:numCache/>
            </c:numRef>
          </c:val>
        </c:ser>
        <c:axId val="1266436794"/>
        <c:axId val="1265902706"/>
      </c:barChart>
      <c:catAx>
        <c:axId val="126643679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65902706"/>
      </c:catAx>
      <c:valAx>
        <c:axId val="126590270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266436794"/>
        <c:majorUnit val="5.0"/>
      </c:valAx>
      <c:spPr>
        <a:solidFill>
          <a:srgbClr val="F9F9F9"/>
        </a:solidFill>
      </c:spPr>
    </c:plotArea>
    <c:plotVisOnly val="1"/>
  </c:chart>
</c:chartSpace>
</file>

<file path=xl/charts/chart40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'JUN-2024'!$C$32:$O$32</c:f>
              <c:numCache/>
            </c:numRef>
          </c:val>
        </c:ser>
        <c:axId val="403403995"/>
        <c:axId val="1320483226"/>
      </c:barChart>
      <c:catAx>
        <c:axId val="4034039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320483226"/>
      </c:catAx>
      <c:valAx>
        <c:axId val="132048322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403403995"/>
        <c:majorUnit val="10.0"/>
      </c:valAx>
      <c:spPr>
        <a:solidFill>
          <a:srgbClr val="F9F9F9"/>
        </a:solidFill>
      </c:spPr>
    </c:plotArea>
    <c:plotVisOnly val="1"/>
  </c:chart>
</c:chartSpace>
</file>

<file path=xl/charts/chart40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'NOV-2024'!$C$24:$O$24</c:f>
            </c:strRef>
          </c:cat>
          <c:val>
            <c:numRef>
              <c:f>'NOV-2024'!$C$27:$O$27</c:f>
              <c:numCache/>
            </c:numRef>
          </c:val>
        </c:ser>
        <c:axId val="2104461227"/>
        <c:axId val="1970539824"/>
      </c:barChart>
      <c:catAx>
        <c:axId val="21044612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970539824"/>
      </c:catAx>
      <c:valAx>
        <c:axId val="1970539824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2104461227"/>
      </c:valAx>
      <c:spPr>
        <a:solidFill>
          <a:srgbClr val="FBFBFB"/>
        </a:solidFill>
      </c:spPr>
    </c:plotArea>
    <c:plotVisOnly val="1"/>
  </c:chart>
</c:chartSpace>
</file>

<file path=xl/charts/chart40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'NOV-2024'!$C$24:$O$24</c:f>
            </c:strRef>
          </c:cat>
          <c:val>
            <c:numRef>
              <c:f>'NOV-2024'!$C$28:$O$28</c:f>
              <c:numCache/>
            </c:numRef>
          </c:val>
        </c:ser>
        <c:axId val="158602489"/>
        <c:axId val="1897599070"/>
      </c:barChart>
      <c:catAx>
        <c:axId val="15860248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897599070"/>
      </c:catAx>
      <c:valAx>
        <c:axId val="1897599070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58602489"/>
      </c:valAx>
      <c:spPr>
        <a:solidFill>
          <a:srgbClr val="FBFBFB"/>
        </a:solidFill>
      </c:spPr>
    </c:plotArea>
    <c:plotVisOnly val="1"/>
  </c:chart>
</c:chartSpace>
</file>

<file path=xl/charts/chart40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'NOV-2024'!$C$24:$O$24</c:f>
            </c:strRef>
          </c:cat>
          <c:val>
            <c:numRef>
              <c:f>'NOV-2024'!$C$31:$O$31</c:f>
              <c:numCache/>
            </c:numRef>
          </c:val>
        </c:ser>
        <c:axId val="2069884889"/>
        <c:axId val="1624818441"/>
      </c:barChart>
      <c:catAx>
        <c:axId val="206988488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24818441"/>
      </c:catAx>
      <c:valAx>
        <c:axId val="162481844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69884889"/>
      </c:valAx>
      <c:spPr>
        <a:solidFill>
          <a:srgbClr val="F9F9F9"/>
        </a:solidFill>
      </c:spPr>
    </c:plotArea>
    <c:plotVisOnly val="1"/>
  </c:chart>
</c:chartSpace>
</file>

<file path=xl/charts/chart40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'NOV-2024'!$C$24:$O$24</c:f>
            </c:strRef>
          </c:cat>
          <c:val>
            <c:numRef>
              <c:f>'NOV-2024'!$C$32:$O$32</c:f>
              <c:numCache/>
            </c:numRef>
          </c:val>
        </c:ser>
        <c:axId val="536417287"/>
        <c:axId val="998729559"/>
      </c:barChart>
      <c:catAx>
        <c:axId val="5364172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98729559"/>
      </c:catAx>
      <c:valAx>
        <c:axId val="99872955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536417287"/>
        <c:majorUnit val="10.0"/>
      </c:valAx>
      <c:spPr>
        <a:solidFill>
          <a:srgbClr val="F9F9F9"/>
        </a:solidFill>
      </c:spPr>
    </c:plotArea>
    <c:plotVisOnly val="1"/>
  </c:chart>
</c:chartSpace>
</file>

<file path=xl/charts/chart40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'DIC-2024'!$C$24:$O$24</c:f>
            </c:strRef>
          </c:cat>
          <c:val>
            <c:numRef>
              <c:f>'DIC-2024'!$C$27:$O$27</c:f>
              <c:numCache/>
            </c:numRef>
          </c:val>
        </c:ser>
        <c:axId val="1381085546"/>
        <c:axId val="517675284"/>
      </c:barChart>
      <c:catAx>
        <c:axId val="138108554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517675284"/>
      </c:catAx>
      <c:valAx>
        <c:axId val="517675284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381085546"/>
      </c:valAx>
      <c:spPr>
        <a:solidFill>
          <a:srgbClr val="FBFBFB"/>
        </a:solidFill>
      </c:spPr>
    </c:plotArea>
    <c:plotVisOnly val="1"/>
  </c:chart>
</c:chartSpace>
</file>

<file path=xl/charts/chart40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'DIC-2024'!$C$24:$O$24</c:f>
            </c:strRef>
          </c:cat>
          <c:val>
            <c:numRef>
              <c:f>'DIC-2024'!$C$28:$O$28</c:f>
              <c:numCache/>
            </c:numRef>
          </c:val>
        </c:ser>
        <c:axId val="1496041307"/>
        <c:axId val="1899798778"/>
      </c:barChart>
      <c:catAx>
        <c:axId val="14960413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899798778"/>
      </c:catAx>
      <c:valAx>
        <c:axId val="1899798778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496041307"/>
      </c:valAx>
      <c:spPr>
        <a:solidFill>
          <a:srgbClr val="FBFBFB"/>
        </a:solidFill>
      </c:spPr>
    </c:plotArea>
    <c:plotVisOnly val="1"/>
  </c:chart>
</c:chartSpace>
</file>

<file path=xl/charts/chart40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'DIC-2024'!$C$24:$O$24</c:f>
            </c:strRef>
          </c:cat>
          <c:val>
            <c:numRef>
              <c:f>'DIC-2024'!$C$31:$O$31</c:f>
              <c:numCache/>
            </c:numRef>
          </c:val>
        </c:ser>
        <c:axId val="1369006992"/>
        <c:axId val="134528939"/>
      </c:barChart>
      <c:catAx>
        <c:axId val="1369006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34528939"/>
      </c:catAx>
      <c:valAx>
        <c:axId val="13452893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369006992"/>
      </c:valAx>
      <c:spPr>
        <a:solidFill>
          <a:srgbClr val="F9F9F9"/>
        </a:solidFill>
      </c:spPr>
    </c:plotArea>
    <c:plotVisOnly val="1"/>
  </c:chart>
</c:chartSpace>
</file>

<file path=xl/charts/chart40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'DIC-2024'!$C$24:$O$24</c:f>
            </c:strRef>
          </c:cat>
          <c:val>
            <c:numRef>
              <c:f>'DIC-2024'!$C$32:$O$32</c:f>
              <c:numCache/>
            </c:numRef>
          </c:val>
        </c:ser>
        <c:axId val="2082163953"/>
        <c:axId val="965717103"/>
      </c:barChart>
      <c:catAx>
        <c:axId val="208216395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65717103"/>
      </c:catAx>
      <c:valAx>
        <c:axId val="96571710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82163953"/>
        <c:majorUnit val="10.0"/>
      </c:valAx>
      <c:spPr>
        <a:solidFill>
          <a:srgbClr val="F9F9F9"/>
        </a:solidFill>
      </c:spPr>
    </c:plotArea>
    <c:plotVisOnly val="1"/>
  </c:chart>
</c:chartSpace>
</file>

<file path=xl/charts/chart40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'SEPT-2024'!$C$27:$O$27</c:f>
              <c:numCache/>
            </c:numRef>
          </c:val>
        </c:ser>
        <c:axId val="1872781689"/>
        <c:axId val="2027963306"/>
      </c:barChart>
      <c:catAx>
        <c:axId val="187278168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27963306"/>
      </c:catAx>
      <c:valAx>
        <c:axId val="2027963306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872781689"/>
      </c:valAx>
      <c:spPr>
        <a:solidFill>
          <a:srgbClr val="FBFBFB"/>
        </a:solidFill>
      </c:spPr>
    </c:plotArea>
    <c:plotVisOnly val="1"/>
  </c:chart>
</c:chartSpace>
</file>

<file path=xl/charts/chart4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4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8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'NOV-2019'!$C$24:$Q$24</c:f>
            </c:strRef>
          </c:cat>
          <c:val>
            <c:numRef>
              <c:f>'NOV-2019'!$C$27:$Q$27</c:f>
              <c:numCache/>
            </c:numRef>
          </c:val>
        </c:ser>
        <c:axId val="2025105200"/>
        <c:axId val="424195798"/>
      </c:barChart>
      <c:catAx>
        <c:axId val="2025105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24195798"/>
      </c:catAx>
      <c:valAx>
        <c:axId val="424195798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25105200"/>
      </c:valAx>
      <c:spPr>
        <a:solidFill>
          <a:srgbClr val="FBFBFB"/>
        </a:solidFill>
      </c:spPr>
    </c:plotArea>
    <c:plotVisOnly val="1"/>
  </c:chart>
</c:chartSpace>
</file>

<file path=xl/charts/chart4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'SEPT-2024'!$C$28:$O$28</c:f>
              <c:numCache/>
            </c:numRef>
          </c:val>
        </c:ser>
        <c:axId val="1000375324"/>
        <c:axId val="1527128347"/>
      </c:barChart>
      <c:catAx>
        <c:axId val="10003753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527128347"/>
      </c:catAx>
      <c:valAx>
        <c:axId val="1527128347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000375324"/>
      </c:valAx>
      <c:spPr>
        <a:solidFill>
          <a:srgbClr val="FBFBFB"/>
        </a:solidFill>
      </c:spPr>
    </c:plotArea>
    <c:plotVisOnly val="1"/>
  </c:chart>
</c:chartSpace>
</file>

<file path=xl/charts/chart41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'SEPT-2024'!$C$31:$O$31</c:f>
              <c:numCache/>
            </c:numRef>
          </c:val>
        </c:ser>
        <c:axId val="301463150"/>
        <c:axId val="1022468570"/>
      </c:barChart>
      <c:catAx>
        <c:axId val="30146315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22468570"/>
      </c:catAx>
      <c:valAx>
        <c:axId val="102246857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01463150"/>
      </c:valAx>
      <c:spPr>
        <a:solidFill>
          <a:srgbClr val="F9F9F9"/>
        </a:solidFill>
      </c:spPr>
    </c:plotArea>
    <c:plotVisOnly val="1"/>
  </c:chart>
</c:chartSpace>
</file>

<file path=xl/charts/chart41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'SEPT-2024'!$C$32:$O$32</c:f>
              <c:numCache/>
            </c:numRef>
          </c:val>
        </c:ser>
        <c:axId val="60726018"/>
        <c:axId val="1855228442"/>
      </c:barChart>
      <c:catAx>
        <c:axId val="6072601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855228442"/>
      </c:catAx>
      <c:valAx>
        <c:axId val="185522844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60726018"/>
        <c:majorUnit val="10.0"/>
      </c:valAx>
      <c:spPr>
        <a:solidFill>
          <a:srgbClr val="F9F9F9"/>
        </a:solidFill>
      </c:spPr>
    </c:plotArea>
    <c:plotVisOnly val="1"/>
  </c:chart>
</c:chartSpace>
</file>

<file path=xl/charts/chart41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'JUN-2024'!$C$27:$O$27</c:f>
              <c:numCache/>
            </c:numRef>
          </c:val>
        </c:ser>
        <c:axId val="1026420237"/>
        <c:axId val="1914844526"/>
      </c:barChart>
      <c:catAx>
        <c:axId val="102642023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914844526"/>
      </c:catAx>
      <c:valAx>
        <c:axId val="1914844526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026420237"/>
      </c:valAx>
      <c:spPr>
        <a:solidFill>
          <a:srgbClr val="FBFBFB"/>
        </a:solidFill>
      </c:spPr>
    </c:plotArea>
    <c:plotVisOnly val="1"/>
  </c:chart>
</c:chartSpace>
</file>

<file path=xl/charts/chart41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'JUN-2024'!$C$28:$O$28</c:f>
              <c:numCache/>
            </c:numRef>
          </c:val>
        </c:ser>
        <c:axId val="2063819554"/>
        <c:axId val="353018321"/>
      </c:barChart>
      <c:catAx>
        <c:axId val="206381955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53018321"/>
      </c:catAx>
      <c:valAx>
        <c:axId val="353018321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63819554"/>
      </c:valAx>
      <c:spPr>
        <a:solidFill>
          <a:srgbClr val="FBFBFB"/>
        </a:solidFill>
      </c:spPr>
    </c:plotArea>
    <c:plotVisOnly val="1"/>
  </c:chart>
</c:chartSpace>
</file>

<file path=xl/charts/chart41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'JUN-2024'!$C$31:$O$31</c:f>
              <c:numCache/>
            </c:numRef>
          </c:val>
        </c:ser>
        <c:axId val="1612636239"/>
        <c:axId val="61805854"/>
      </c:barChart>
      <c:catAx>
        <c:axId val="16126362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61805854"/>
      </c:catAx>
      <c:valAx>
        <c:axId val="6180585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612636239"/>
      </c:valAx>
      <c:spPr>
        <a:solidFill>
          <a:srgbClr val="F9F9F9"/>
        </a:solidFill>
      </c:spPr>
    </c:plotArea>
    <c:plotVisOnly val="1"/>
  </c:chart>
</c:chartSpace>
</file>

<file path=xl/charts/chart41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'JUN-2024'!$C$32:$O$32</c:f>
              <c:numCache/>
            </c:numRef>
          </c:val>
        </c:ser>
        <c:axId val="1693795373"/>
        <c:axId val="746290514"/>
      </c:barChart>
      <c:catAx>
        <c:axId val="16937953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46290514"/>
      </c:catAx>
      <c:valAx>
        <c:axId val="74629051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693795373"/>
        <c:majorUnit val="10.0"/>
      </c:valAx>
      <c:spPr>
        <a:solidFill>
          <a:srgbClr val="F9F9F9"/>
        </a:solidFill>
      </c:spPr>
    </c:plotArea>
    <c:plotVisOnly val="1"/>
  </c:chart>
</c:chartSpace>
</file>

<file path=xl/charts/chart41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'DIC-2024'!$C$24:$O$24</c:f>
            </c:strRef>
          </c:cat>
          <c:val>
            <c:numRef>
              <c:f>'DIC-2024'!$C$27:$O$27</c:f>
              <c:numCache/>
            </c:numRef>
          </c:val>
        </c:ser>
        <c:axId val="1369194107"/>
        <c:axId val="1122280255"/>
      </c:barChart>
      <c:catAx>
        <c:axId val="13691941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122280255"/>
      </c:catAx>
      <c:valAx>
        <c:axId val="1122280255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369194107"/>
      </c:valAx>
      <c:spPr>
        <a:solidFill>
          <a:srgbClr val="FBFBFB"/>
        </a:solidFill>
      </c:spPr>
    </c:plotArea>
    <c:plotVisOnly val="1"/>
  </c:chart>
</c:chartSpace>
</file>

<file path=xl/charts/chart41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'DIC-2024'!$C$24:$O$24</c:f>
            </c:strRef>
          </c:cat>
          <c:val>
            <c:numRef>
              <c:f>'DIC-2024'!$C$28:$O$28</c:f>
              <c:numCache/>
            </c:numRef>
          </c:val>
        </c:ser>
        <c:axId val="320024634"/>
        <c:axId val="1355831309"/>
      </c:barChart>
      <c:catAx>
        <c:axId val="32002463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355831309"/>
      </c:catAx>
      <c:valAx>
        <c:axId val="1355831309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20024634"/>
      </c:valAx>
      <c:spPr>
        <a:solidFill>
          <a:srgbClr val="FBFBFB"/>
        </a:solidFill>
      </c:spPr>
    </c:plotArea>
    <c:plotVisOnly val="1"/>
  </c:chart>
</c:chartSpace>
</file>

<file path=xl/charts/chart41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'DIC-2024'!$C$24:$O$24</c:f>
            </c:strRef>
          </c:cat>
          <c:val>
            <c:numRef>
              <c:f>'DIC-2024'!$C$31:$O$31</c:f>
              <c:numCache/>
            </c:numRef>
          </c:val>
        </c:ser>
        <c:axId val="1021690107"/>
        <c:axId val="591743816"/>
      </c:barChart>
      <c:catAx>
        <c:axId val="10216901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591743816"/>
      </c:catAx>
      <c:valAx>
        <c:axId val="59174381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021690107"/>
      </c:valAx>
      <c:spPr>
        <a:solidFill>
          <a:srgbClr val="F9F9F9"/>
        </a:solidFill>
      </c:spPr>
    </c:plotArea>
    <c:plotVisOnly val="1"/>
  </c:chart>
</c:chartSpace>
</file>

<file path=xl/charts/chart4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4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8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'NOV-2019'!$C$24:$Q$24</c:f>
            </c:strRef>
          </c:cat>
          <c:val>
            <c:numRef>
              <c:f>'NOV-2019'!$C$28:$Q$28</c:f>
              <c:numCache/>
            </c:numRef>
          </c:val>
        </c:ser>
        <c:axId val="398355095"/>
        <c:axId val="691916664"/>
      </c:barChart>
      <c:catAx>
        <c:axId val="3983550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</a:p>
        </c:txPr>
        <c:crossAx val="691916664"/>
      </c:catAx>
      <c:valAx>
        <c:axId val="691916664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98355095"/>
      </c:valAx>
      <c:spPr>
        <a:solidFill>
          <a:srgbClr val="FBFBFB"/>
        </a:solidFill>
      </c:spPr>
    </c:plotArea>
    <c:plotVisOnly val="1"/>
  </c:chart>
</c:chartSpace>
</file>

<file path=xl/charts/chart42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'DIC-2024'!$C$24:$O$24</c:f>
            </c:strRef>
          </c:cat>
          <c:val>
            <c:numRef>
              <c:f>'DIC-2024'!$C$32:$O$32</c:f>
              <c:numCache/>
            </c:numRef>
          </c:val>
        </c:ser>
        <c:axId val="367123279"/>
        <c:axId val="915460410"/>
      </c:barChart>
      <c:catAx>
        <c:axId val="3671232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15460410"/>
      </c:catAx>
      <c:valAx>
        <c:axId val="91546041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67123279"/>
        <c:majorUnit val="10.0"/>
      </c:valAx>
      <c:spPr>
        <a:solidFill>
          <a:srgbClr val="F9F9F9"/>
        </a:solidFill>
      </c:spPr>
    </c:plotArea>
    <c:plotVisOnly val="1"/>
  </c:chart>
</c:chartSpace>
</file>

<file path=xl/charts/chart42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'ENE-2025'!$C$24:$O$24</c:f>
            </c:strRef>
          </c:cat>
          <c:val>
            <c:numRef>
              <c:f>'ENE-2025'!$C$27:$O$27</c:f>
              <c:numCache/>
            </c:numRef>
          </c:val>
        </c:ser>
        <c:axId val="1616794669"/>
        <c:axId val="1244009780"/>
      </c:barChart>
      <c:catAx>
        <c:axId val="161679466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44009780"/>
      </c:catAx>
      <c:valAx>
        <c:axId val="1244009780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616794669"/>
      </c:valAx>
      <c:spPr>
        <a:solidFill>
          <a:srgbClr val="FBFBFB"/>
        </a:solidFill>
      </c:spPr>
    </c:plotArea>
    <c:plotVisOnly val="1"/>
  </c:chart>
</c:chartSpace>
</file>

<file path=xl/charts/chart42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'ENE-2025'!$C$24:$O$24</c:f>
            </c:strRef>
          </c:cat>
          <c:val>
            <c:numRef>
              <c:f>'ENE-2025'!$C$28:$O$28</c:f>
              <c:numCache/>
            </c:numRef>
          </c:val>
        </c:ser>
        <c:axId val="1990244645"/>
        <c:axId val="1328651297"/>
      </c:barChart>
      <c:catAx>
        <c:axId val="199024464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328651297"/>
      </c:catAx>
      <c:valAx>
        <c:axId val="1328651297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990244645"/>
      </c:valAx>
      <c:spPr>
        <a:solidFill>
          <a:srgbClr val="FBFBFB"/>
        </a:solidFill>
      </c:spPr>
    </c:plotArea>
    <c:plotVisOnly val="1"/>
  </c:chart>
</c:chartSpace>
</file>

<file path=xl/charts/chart42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'ENE-2025'!$C$24:$O$24</c:f>
            </c:strRef>
          </c:cat>
          <c:val>
            <c:numRef>
              <c:f>'ENE-2025'!$C$31:$O$31</c:f>
              <c:numCache/>
            </c:numRef>
          </c:val>
        </c:ser>
        <c:axId val="1227096"/>
        <c:axId val="547652682"/>
      </c:barChart>
      <c:catAx>
        <c:axId val="1227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547652682"/>
      </c:catAx>
      <c:valAx>
        <c:axId val="54765268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227096"/>
      </c:valAx>
      <c:spPr>
        <a:solidFill>
          <a:srgbClr val="F9F9F9"/>
        </a:solidFill>
      </c:spPr>
    </c:plotArea>
    <c:plotVisOnly val="1"/>
  </c:chart>
</c:chartSpace>
</file>

<file path=xl/charts/chart42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'ENE-2025'!$C$24:$O$24</c:f>
            </c:strRef>
          </c:cat>
          <c:val>
            <c:numRef>
              <c:f>'ENE-2025'!$C$32:$O$32</c:f>
              <c:numCache/>
            </c:numRef>
          </c:val>
        </c:ser>
        <c:axId val="1940158579"/>
        <c:axId val="243393278"/>
      </c:barChart>
      <c:catAx>
        <c:axId val="19401585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43393278"/>
      </c:catAx>
      <c:valAx>
        <c:axId val="24339327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940158579"/>
        <c:majorUnit val="10.0"/>
      </c:valAx>
      <c:spPr>
        <a:solidFill>
          <a:srgbClr val="F9F9F9"/>
        </a:solidFill>
      </c:spPr>
    </c:plotArea>
    <c:plotVisOnly val="1"/>
  </c:chart>
</c:chartSpace>
</file>

<file path=xl/charts/chart42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'SEPT-2024'!$C$27:$O$27</c:f>
              <c:numCache/>
            </c:numRef>
          </c:val>
        </c:ser>
        <c:axId val="1358368541"/>
        <c:axId val="1647290839"/>
      </c:barChart>
      <c:catAx>
        <c:axId val="135836854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47290839"/>
      </c:catAx>
      <c:valAx>
        <c:axId val="1647290839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358368541"/>
      </c:valAx>
      <c:spPr>
        <a:solidFill>
          <a:srgbClr val="FBFBFB"/>
        </a:solidFill>
      </c:spPr>
    </c:plotArea>
    <c:plotVisOnly val="1"/>
  </c:chart>
</c:chartSpace>
</file>

<file path=xl/charts/chart42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'SEPT-2024'!$C$28:$O$28</c:f>
              <c:numCache/>
            </c:numRef>
          </c:val>
        </c:ser>
        <c:axId val="1006473121"/>
        <c:axId val="2027668827"/>
      </c:barChart>
      <c:catAx>
        <c:axId val="100647312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27668827"/>
      </c:catAx>
      <c:valAx>
        <c:axId val="2027668827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006473121"/>
      </c:valAx>
      <c:spPr>
        <a:solidFill>
          <a:srgbClr val="FBFBFB"/>
        </a:solidFill>
      </c:spPr>
    </c:plotArea>
    <c:plotVisOnly val="1"/>
  </c:chart>
</c:chartSpace>
</file>

<file path=xl/charts/chart42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'SEPT-2024'!$C$31:$O$31</c:f>
              <c:numCache/>
            </c:numRef>
          </c:val>
        </c:ser>
        <c:axId val="1702604412"/>
        <c:axId val="507956003"/>
      </c:barChart>
      <c:catAx>
        <c:axId val="17026044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507956003"/>
      </c:catAx>
      <c:valAx>
        <c:axId val="50795600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702604412"/>
      </c:valAx>
      <c:spPr>
        <a:solidFill>
          <a:srgbClr val="F9F9F9"/>
        </a:solidFill>
      </c:spPr>
    </c:plotArea>
    <c:plotVisOnly val="1"/>
  </c:chart>
</c:chartSpace>
</file>

<file path=xl/charts/chart42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'SEPT-2024'!$C$32:$O$32</c:f>
              <c:numCache/>
            </c:numRef>
          </c:val>
        </c:ser>
        <c:axId val="597282553"/>
        <c:axId val="741610980"/>
      </c:barChart>
      <c:catAx>
        <c:axId val="59728255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41610980"/>
      </c:catAx>
      <c:valAx>
        <c:axId val="7416109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597282553"/>
        <c:majorUnit val="10.0"/>
      </c:valAx>
      <c:spPr>
        <a:solidFill>
          <a:srgbClr val="F9F9F9"/>
        </a:solidFill>
      </c:spPr>
    </c:plotArea>
    <c:plotVisOnly val="1"/>
  </c:chart>
</c:chartSpace>
</file>

<file path=xl/charts/chart42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'JUN-2024'!$C$27:$O$27</c:f>
              <c:numCache/>
            </c:numRef>
          </c:val>
        </c:ser>
        <c:axId val="1435310652"/>
        <c:axId val="882745856"/>
      </c:barChart>
      <c:catAx>
        <c:axId val="14353106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882745856"/>
      </c:catAx>
      <c:valAx>
        <c:axId val="882745856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435310652"/>
      </c:valAx>
      <c:spPr>
        <a:solidFill>
          <a:srgbClr val="FBFBFB"/>
        </a:solidFill>
      </c:spPr>
    </c:plotArea>
    <c:plotVisOnly val="1"/>
  </c:chart>
</c:chartSpace>
</file>

<file path=xl/charts/chart4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4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8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'NOV-2019'!$C$24:$Q$24</c:f>
            </c:strRef>
          </c:cat>
          <c:val>
            <c:numRef>
              <c:f>'NOV-2019'!$C$31:$Q$31</c:f>
              <c:numCache/>
            </c:numRef>
          </c:val>
        </c:ser>
        <c:axId val="1402428192"/>
        <c:axId val="1877769817"/>
      </c:barChart>
      <c:catAx>
        <c:axId val="1402428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877769817"/>
      </c:catAx>
      <c:valAx>
        <c:axId val="187776981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402428192"/>
      </c:valAx>
      <c:spPr>
        <a:solidFill>
          <a:srgbClr val="F9F9F9"/>
        </a:solidFill>
      </c:spPr>
    </c:plotArea>
    <c:plotVisOnly val="1"/>
  </c:chart>
</c:chartSpace>
</file>

<file path=xl/charts/chart43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'JUN-2024'!$C$28:$O$28</c:f>
              <c:numCache/>
            </c:numRef>
          </c:val>
        </c:ser>
        <c:axId val="937507952"/>
        <c:axId val="1930493024"/>
      </c:barChart>
      <c:catAx>
        <c:axId val="937507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930493024"/>
      </c:catAx>
      <c:valAx>
        <c:axId val="1930493024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937507952"/>
      </c:valAx>
      <c:spPr>
        <a:solidFill>
          <a:srgbClr val="FBFBFB"/>
        </a:solidFill>
      </c:spPr>
    </c:plotArea>
    <c:plotVisOnly val="1"/>
  </c:chart>
</c:chartSpace>
</file>

<file path=xl/charts/chart43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'JUN-2024'!$C$31:$O$31</c:f>
              <c:numCache/>
            </c:numRef>
          </c:val>
        </c:ser>
        <c:axId val="927658026"/>
        <c:axId val="363850419"/>
      </c:barChart>
      <c:catAx>
        <c:axId val="92765802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63850419"/>
      </c:catAx>
      <c:valAx>
        <c:axId val="36385041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927658026"/>
      </c:valAx>
      <c:spPr>
        <a:solidFill>
          <a:srgbClr val="F9F9F9"/>
        </a:solidFill>
      </c:spPr>
    </c:plotArea>
    <c:plotVisOnly val="1"/>
  </c:chart>
</c:chartSpace>
</file>

<file path=xl/charts/chart43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'JUN-2024'!$C$32:$O$32</c:f>
              <c:numCache/>
            </c:numRef>
          </c:val>
        </c:ser>
        <c:axId val="246212060"/>
        <c:axId val="1593438174"/>
      </c:barChart>
      <c:catAx>
        <c:axId val="2462120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593438174"/>
      </c:catAx>
      <c:valAx>
        <c:axId val="159343817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46212060"/>
        <c:majorUnit val="10.0"/>
      </c:valAx>
      <c:spPr>
        <a:solidFill>
          <a:srgbClr val="F9F9F9"/>
        </a:solidFill>
      </c:spPr>
    </c:plotArea>
    <c:plotVisOnly val="1"/>
  </c:chart>
</c:chartSpace>
</file>

<file path=xl/charts/chart43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'ENE-2025'!$C$24:$O$24</c:f>
            </c:strRef>
          </c:cat>
          <c:val>
            <c:numRef>
              <c:f>'ENE-2025'!$C$27:$O$27</c:f>
              <c:numCache/>
            </c:numRef>
          </c:val>
        </c:ser>
        <c:axId val="512849446"/>
        <c:axId val="1890321064"/>
      </c:barChart>
      <c:catAx>
        <c:axId val="51284944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890321064"/>
      </c:catAx>
      <c:valAx>
        <c:axId val="1890321064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512849446"/>
      </c:valAx>
      <c:spPr>
        <a:solidFill>
          <a:srgbClr val="FBFBFB"/>
        </a:solidFill>
      </c:spPr>
    </c:plotArea>
    <c:plotVisOnly val="1"/>
  </c:chart>
</c:chartSpace>
</file>

<file path=xl/charts/chart43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'ENE-2025'!$C$24:$O$24</c:f>
            </c:strRef>
          </c:cat>
          <c:val>
            <c:numRef>
              <c:f>'ENE-2025'!$C$28:$O$28</c:f>
              <c:numCache/>
            </c:numRef>
          </c:val>
        </c:ser>
        <c:axId val="477667721"/>
        <c:axId val="163949287"/>
      </c:barChart>
      <c:catAx>
        <c:axId val="47766772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3949287"/>
      </c:catAx>
      <c:valAx>
        <c:axId val="163949287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477667721"/>
      </c:valAx>
      <c:spPr>
        <a:solidFill>
          <a:srgbClr val="FBFBFB"/>
        </a:solidFill>
      </c:spPr>
    </c:plotArea>
    <c:plotVisOnly val="1"/>
  </c:chart>
</c:chartSpace>
</file>

<file path=xl/charts/chart43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'ENE-2025'!$C$24:$O$24</c:f>
            </c:strRef>
          </c:cat>
          <c:val>
            <c:numRef>
              <c:f>'ENE-2025'!$C$31:$O$31</c:f>
              <c:numCache/>
            </c:numRef>
          </c:val>
        </c:ser>
        <c:axId val="1315305836"/>
        <c:axId val="1050716293"/>
      </c:barChart>
      <c:catAx>
        <c:axId val="13153058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50716293"/>
      </c:catAx>
      <c:valAx>
        <c:axId val="105071629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315305836"/>
      </c:valAx>
      <c:spPr>
        <a:solidFill>
          <a:srgbClr val="F9F9F9"/>
        </a:solidFill>
      </c:spPr>
    </c:plotArea>
    <c:plotVisOnly val="1"/>
  </c:chart>
</c:chartSpace>
</file>

<file path=xl/charts/chart43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'ENE-2025'!$C$24:$O$24</c:f>
            </c:strRef>
          </c:cat>
          <c:val>
            <c:numRef>
              <c:f>'ENE-2025'!$C$32:$O$32</c:f>
              <c:numCache/>
            </c:numRef>
          </c:val>
        </c:ser>
        <c:axId val="1365427202"/>
        <c:axId val="375386934"/>
      </c:barChart>
      <c:catAx>
        <c:axId val="136542720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75386934"/>
      </c:catAx>
      <c:valAx>
        <c:axId val="37538693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365427202"/>
        <c:majorUnit val="10.0"/>
      </c:valAx>
      <c:spPr>
        <a:solidFill>
          <a:srgbClr val="F9F9F9"/>
        </a:solidFill>
      </c:spPr>
    </c:plotArea>
    <c:plotVisOnly val="1"/>
  </c:chart>
</c:chartSpace>
</file>

<file path=xl/charts/chart43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'FEB-2025'!$C$24:$O$24</c:f>
            </c:strRef>
          </c:cat>
          <c:val>
            <c:numRef>
              <c:f>'FEB-2025'!$C$27:$O$27</c:f>
              <c:numCache/>
            </c:numRef>
          </c:val>
        </c:ser>
        <c:axId val="793410378"/>
        <c:axId val="369595479"/>
      </c:barChart>
      <c:catAx>
        <c:axId val="79341037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69595479"/>
      </c:catAx>
      <c:valAx>
        <c:axId val="369595479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793410378"/>
      </c:valAx>
      <c:spPr>
        <a:solidFill>
          <a:srgbClr val="FBFBFB"/>
        </a:solidFill>
      </c:spPr>
    </c:plotArea>
    <c:plotVisOnly val="1"/>
  </c:chart>
</c:chartSpace>
</file>

<file path=xl/charts/chart43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'FEB-2025'!$C$24:$O$24</c:f>
            </c:strRef>
          </c:cat>
          <c:val>
            <c:numRef>
              <c:f>'FEB-2025'!$C$28:$O$28</c:f>
              <c:numCache/>
            </c:numRef>
          </c:val>
        </c:ser>
        <c:axId val="1316598195"/>
        <c:axId val="2023524363"/>
      </c:barChart>
      <c:catAx>
        <c:axId val="13165981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23524363"/>
      </c:catAx>
      <c:valAx>
        <c:axId val="2023524363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316598195"/>
      </c:valAx>
      <c:spPr>
        <a:solidFill>
          <a:srgbClr val="FBFBFB"/>
        </a:solidFill>
      </c:spPr>
    </c:plotArea>
    <c:plotVisOnly val="1"/>
  </c:chart>
</c:chartSpace>
</file>

<file path=xl/charts/chart43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'FEB-2025'!$C$24:$O$24</c:f>
            </c:strRef>
          </c:cat>
          <c:val>
            <c:numRef>
              <c:f>'FEB-2025'!$C$31:$O$31</c:f>
              <c:numCache/>
            </c:numRef>
          </c:val>
        </c:ser>
        <c:axId val="1636932182"/>
        <c:axId val="92908219"/>
      </c:barChart>
      <c:catAx>
        <c:axId val="163693218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2908219"/>
      </c:catAx>
      <c:valAx>
        <c:axId val="9290821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636932182"/>
      </c:valAx>
      <c:spPr>
        <a:solidFill>
          <a:srgbClr val="F9F9F9"/>
        </a:solidFill>
      </c:spPr>
    </c:plotArea>
    <c:plotVisOnly val="1"/>
  </c:chart>
</c:chartSpace>
</file>

<file path=xl/charts/chart4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61520394236247236"/>
          <c:y val="0.20511648132021196"/>
          <c:w val="0.9135019302025601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4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8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'NOV-2019'!$C$24:$Q$24</c:f>
            </c:strRef>
          </c:cat>
          <c:val>
            <c:numRef>
              <c:f>'NOV-2019'!$C$32:$Q$32</c:f>
              <c:numCache/>
            </c:numRef>
          </c:val>
        </c:ser>
        <c:axId val="333817275"/>
        <c:axId val="1335061830"/>
      </c:barChart>
      <c:catAx>
        <c:axId val="33381727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335061830"/>
      </c:catAx>
      <c:valAx>
        <c:axId val="133506183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33817275"/>
        <c:majorUnit val="5.0"/>
      </c:valAx>
      <c:spPr>
        <a:solidFill>
          <a:srgbClr val="F9F9F9"/>
        </a:solidFill>
      </c:spPr>
    </c:plotArea>
    <c:plotVisOnly val="1"/>
  </c:chart>
</c:chartSpace>
</file>

<file path=xl/charts/chart44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'FEB-2025'!$C$24:$O$24</c:f>
            </c:strRef>
          </c:cat>
          <c:val>
            <c:numRef>
              <c:f>'FEB-2025'!$C$32:$O$32</c:f>
              <c:numCache/>
            </c:numRef>
          </c:val>
        </c:ser>
        <c:axId val="1939636642"/>
        <c:axId val="995292043"/>
      </c:barChart>
      <c:catAx>
        <c:axId val="193963664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95292043"/>
      </c:catAx>
      <c:valAx>
        <c:axId val="99529204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939636642"/>
        <c:majorUnit val="10.0"/>
      </c:valAx>
      <c:spPr>
        <a:solidFill>
          <a:srgbClr val="F9F9F9"/>
        </a:solidFill>
      </c:spPr>
    </c:plotArea>
    <c:plotVisOnly val="1"/>
  </c:chart>
</c:chartSpace>
</file>

<file path=xl/charts/chart44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'SEPT-2024'!$C$27:$O$27</c:f>
              <c:numCache/>
            </c:numRef>
          </c:val>
        </c:ser>
        <c:axId val="1078257596"/>
        <c:axId val="1705495275"/>
      </c:barChart>
      <c:catAx>
        <c:axId val="10782575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05495275"/>
      </c:catAx>
      <c:valAx>
        <c:axId val="1705495275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078257596"/>
      </c:valAx>
      <c:spPr>
        <a:solidFill>
          <a:srgbClr val="FBFBFB"/>
        </a:solidFill>
      </c:spPr>
    </c:plotArea>
    <c:plotVisOnly val="1"/>
  </c:chart>
</c:chartSpace>
</file>

<file path=xl/charts/chart44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'SEPT-2024'!$C$28:$O$28</c:f>
              <c:numCache/>
            </c:numRef>
          </c:val>
        </c:ser>
        <c:axId val="9043115"/>
        <c:axId val="1251542633"/>
      </c:barChart>
      <c:catAx>
        <c:axId val="90431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51542633"/>
      </c:catAx>
      <c:valAx>
        <c:axId val="1251542633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9043115"/>
      </c:valAx>
      <c:spPr>
        <a:solidFill>
          <a:srgbClr val="FBFBFB"/>
        </a:solidFill>
      </c:spPr>
    </c:plotArea>
    <c:plotVisOnly val="1"/>
  </c:chart>
</c:chartSpace>
</file>

<file path=xl/charts/chart44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'SEPT-2024'!$C$31:$O$31</c:f>
              <c:numCache/>
            </c:numRef>
          </c:val>
        </c:ser>
        <c:axId val="1516018113"/>
        <c:axId val="1959113262"/>
      </c:barChart>
      <c:catAx>
        <c:axId val="151601811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959113262"/>
      </c:catAx>
      <c:valAx>
        <c:axId val="195911326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516018113"/>
      </c:valAx>
      <c:spPr>
        <a:solidFill>
          <a:srgbClr val="F9F9F9"/>
        </a:solidFill>
      </c:spPr>
    </c:plotArea>
    <c:plotVisOnly val="1"/>
  </c:chart>
</c:chartSpace>
</file>

<file path=xl/charts/chart44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'SEPT-2024'!$C$32:$O$32</c:f>
              <c:numCache/>
            </c:numRef>
          </c:val>
        </c:ser>
        <c:axId val="2098643571"/>
        <c:axId val="1982833552"/>
      </c:barChart>
      <c:catAx>
        <c:axId val="20986435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982833552"/>
      </c:catAx>
      <c:valAx>
        <c:axId val="198283355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98643571"/>
        <c:majorUnit val="10.0"/>
      </c:valAx>
      <c:spPr>
        <a:solidFill>
          <a:srgbClr val="F9F9F9"/>
        </a:solidFill>
      </c:spPr>
    </c:plotArea>
    <c:plotVisOnly val="1"/>
  </c:chart>
</c:chartSpace>
</file>

<file path=xl/charts/chart44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'JUN-2024'!$C$27:$O$27</c:f>
              <c:numCache/>
            </c:numRef>
          </c:val>
        </c:ser>
        <c:axId val="578596164"/>
        <c:axId val="235609585"/>
      </c:barChart>
      <c:catAx>
        <c:axId val="5785961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35609585"/>
      </c:catAx>
      <c:valAx>
        <c:axId val="235609585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578596164"/>
      </c:valAx>
      <c:spPr>
        <a:solidFill>
          <a:srgbClr val="FBFBFB"/>
        </a:solidFill>
      </c:spPr>
    </c:plotArea>
    <c:plotVisOnly val="1"/>
  </c:chart>
</c:chartSpace>
</file>

<file path=xl/charts/chart44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'JUN-2024'!$C$28:$O$28</c:f>
              <c:numCache/>
            </c:numRef>
          </c:val>
        </c:ser>
        <c:axId val="475955181"/>
        <c:axId val="931261162"/>
      </c:barChart>
      <c:catAx>
        <c:axId val="47595518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31261162"/>
      </c:catAx>
      <c:valAx>
        <c:axId val="931261162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475955181"/>
      </c:valAx>
      <c:spPr>
        <a:solidFill>
          <a:srgbClr val="FBFBFB"/>
        </a:solidFill>
      </c:spPr>
    </c:plotArea>
    <c:plotVisOnly val="1"/>
  </c:chart>
</c:chartSpace>
</file>

<file path=xl/charts/chart44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'JUN-2024'!$C$31:$O$31</c:f>
              <c:numCache/>
            </c:numRef>
          </c:val>
        </c:ser>
        <c:axId val="1353737912"/>
        <c:axId val="397759830"/>
      </c:barChart>
      <c:catAx>
        <c:axId val="1353737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97759830"/>
      </c:catAx>
      <c:valAx>
        <c:axId val="39775983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353737912"/>
      </c:valAx>
      <c:spPr>
        <a:solidFill>
          <a:srgbClr val="F9F9F9"/>
        </a:solidFill>
      </c:spPr>
    </c:plotArea>
    <c:plotVisOnly val="1"/>
  </c:chart>
</c:chartSpace>
</file>

<file path=xl/charts/chart44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'JUN-2024'!$C$32:$O$32</c:f>
              <c:numCache/>
            </c:numRef>
          </c:val>
        </c:ser>
        <c:axId val="1125486581"/>
        <c:axId val="450283556"/>
      </c:barChart>
      <c:catAx>
        <c:axId val="112548658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50283556"/>
      </c:catAx>
      <c:valAx>
        <c:axId val="45028355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125486581"/>
        <c:majorUnit val="10.0"/>
      </c:valAx>
      <c:spPr>
        <a:solidFill>
          <a:srgbClr val="F9F9F9"/>
        </a:solidFill>
      </c:spPr>
    </c:plotArea>
    <c:plotVisOnly val="1"/>
  </c:chart>
</c:chartSpace>
</file>

<file path=xl/charts/chart44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'FEB-2025'!$C$24:$O$24</c:f>
            </c:strRef>
          </c:cat>
          <c:val>
            <c:numRef>
              <c:f>'FEB-2025'!$C$27:$O$27</c:f>
              <c:numCache/>
            </c:numRef>
          </c:val>
        </c:ser>
        <c:axId val="1378583789"/>
        <c:axId val="544649939"/>
      </c:barChart>
      <c:catAx>
        <c:axId val="137858378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544649939"/>
      </c:catAx>
      <c:valAx>
        <c:axId val="544649939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378583789"/>
      </c:valAx>
      <c:spPr>
        <a:solidFill>
          <a:srgbClr val="FBFBFB"/>
        </a:solidFill>
      </c:spPr>
    </c:plotArea>
    <c:plotVisOnly val="1"/>
  </c:chart>
</c:chartSpace>
</file>

<file path=xl/charts/chart4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'DIC-2019 '!$C$24:$Q$24</c:f>
            </c:strRef>
          </c:cat>
          <c:val>
            <c:numRef>
              <c:f>'DIC-2019 '!$C$27:$Q$27</c:f>
              <c:numCache/>
            </c:numRef>
          </c:val>
        </c:ser>
        <c:axId val="1445875374"/>
        <c:axId val="437309512"/>
      </c:barChart>
      <c:catAx>
        <c:axId val="144587537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37309512"/>
      </c:catAx>
      <c:valAx>
        <c:axId val="437309512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445875374"/>
      </c:valAx>
      <c:spPr>
        <a:solidFill>
          <a:srgbClr val="FBFBFB"/>
        </a:solidFill>
      </c:spPr>
    </c:plotArea>
    <c:plotVisOnly val="1"/>
  </c:chart>
</c:chartSpace>
</file>

<file path=xl/charts/chart45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'FEB-2025'!$C$24:$O$24</c:f>
            </c:strRef>
          </c:cat>
          <c:val>
            <c:numRef>
              <c:f>'FEB-2025'!$C$28:$O$28</c:f>
              <c:numCache/>
            </c:numRef>
          </c:val>
        </c:ser>
        <c:axId val="529361223"/>
        <c:axId val="1746179822"/>
      </c:barChart>
      <c:catAx>
        <c:axId val="5293612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46179822"/>
      </c:catAx>
      <c:valAx>
        <c:axId val="1746179822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529361223"/>
      </c:valAx>
      <c:spPr>
        <a:solidFill>
          <a:srgbClr val="FBFBFB"/>
        </a:solidFill>
      </c:spPr>
    </c:plotArea>
    <c:plotVisOnly val="1"/>
  </c:chart>
</c:chartSpace>
</file>

<file path=xl/charts/chart45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'FEB-2025'!$C$24:$O$24</c:f>
            </c:strRef>
          </c:cat>
          <c:val>
            <c:numRef>
              <c:f>'FEB-2025'!$C$31:$O$31</c:f>
              <c:numCache/>
            </c:numRef>
          </c:val>
        </c:ser>
        <c:axId val="2111253392"/>
        <c:axId val="1579173145"/>
      </c:barChart>
      <c:catAx>
        <c:axId val="2111253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579173145"/>
      </c:catAx>
      <c:valAx>
        <c:axId val="157917314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111253392"/>
      </c:valAx>
      <c:spPr>
        <a:solidFill>
          <a:srgbClr val="F9F9F9"/>
        </a:solidFill>
      </c:spPr>
    </c:plotArea>
    <c:plotVisOnly val="1"/>
  </c:chart>
</c:chartSpace>
</file>

<file path=xl/charts/chart45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'FEB-2025'!$C$24:$O$24</c:f>
            </c:strRef>
          </c:cat>
          <c:val>
            <c:numRef>
              <c:f>'FEB-2025'!$C$32:$O$32</c:f>
              <c:numCache/>
            </c:numRef>
          </c:val>
        </c:ser>
        <c:axId val="912893526"/>
        <c:axId val="1310422818"/>
      </c:barChart>
      <c:catAx>
        <c:axId val="91289352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310422818"/>
      </c:catAx>
      <c:valAx>
        <c:axId val="131042281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912893526"/>
        <c:majorUnit val="10.0"/>
      </c:valAx>
      <c:spPr>
        <a:solidFill>
          <a:srgbClr val="F9F9F9"/>
        </a:solidFill>
      </c:spPr>
    </c:plotArea>
    <c:plotVisOnly val="1"/>
  </c:chart>
</c:chartSpace>
</file>

<file path=xl/charts/chart45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'MAR-2025'!$C$24:$O$24</c:f>
            </c:strRef>
          </c:cat>
          <c:val>
            <c:numRef>
              <c:f>'MAR-2025'!$C$27:$O$27</c:f>
              <c:numCache/>
            </c:numRef>
          </c:val>
        </c:ser>
        <c:axId val="1631582263"/>
        <c:axId val="1724962971"/>
      </c:barChart>
      <c:catAx>
        <c:axId val="16315822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24962971"/>
      </c:catAx>
      <c:valAx>
        <c:axId val="1724962971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631582263"/>
      </c:valAx>
      <c:spPr>
        <a:solidFill>
          <a:srgbClr val="FBFBFB"/>
        </a:solidFill>
      </c:spPr>
    </c:plotArea>
    <c:plotVisOnly val="1"/>
  </c:chart>
</c:chartSpace>
</file>

<file path=xl/charts/chart45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'MAR-2025'!$C$24:$O$24</c:f>
            </c:strRef>
          </c:cat>
          <c:val>
            <c:numRef>
              <c:f>'MAR-2025'!$C$28:$O$28</c:f>
              <c:numCache/>
            </c:numRef>
          </c:val>
        </c:ser>
        <c:axId val="425388563"/>
        <c:axId val="210752129"/>
      </c:barChart>
      <c:catAx>
        <c:axId val="4253885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10752129"/>
      </c:catAx>
      <c:valAx>
        <c:axId val="210752129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425388563"/>
      </c:valAx>
      <c:spPr>
        <a:solidFill>
          <a:srgbClr val="FBFBFB"/>
        </a:solidFill>
      </c:spPr>
    </c:plotArea>
    <c:plotVisOnly val="1"/>
  </c:chart>
</c:chartSpace>
</file>

<file path=xl/charts/chart45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'MAR-2025'!$C$24:$O$24</c:f>
            </c:strRef>
          </c:cat>
          <c:val>
            <c:numRef>
              <c:f>'MAR-2025'!$C$31:$O$31</c:f>
              <c:numCache/>
            </c:numRef>
          </c:val>
        </c:ser>
        <c:axId val="676472109"/>
        <c:axId val="582429158"/>
      </c:barChart>
      <c:catAx>
        <c:axId val="67647210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582429158"/>
      </c:catAx>
      <c:valAx>
        <c:axId val="58242915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676472109"/>
      </c:valAx>
      <c:spPr>
        <a:solidFill>
          <a:srgbClr val="F9F9F9"/>
        </a:solidFill>
      </c:spPr>
    </c:plotArea>
    <c:plotVisOnly val="1"/>
  </c:chart>
</c:chartSpace>
</file>

<file path=xl/charts/chart45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'MAR-2025'!$C$24:$O$24</c:f>
            </c:strRef>
          </c:cat>
          <c:val>
            <c:numRef>
              <c:f>'MAR-2025'!$C$32:$O$32</c:f>
              <c:numCache/>
            </c:numRef>
          </c:val>
        </c:ser>
        <c:axId val="1738095468"/>
        <c:axId val="800242733"/>
      </c:barChart>
      <c:catAx>
        <c:axId val="17380954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800242733"/>
      </c:catAx>
      <c:valAx>
        <c:axId val="80024273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738095468"/>
        <c:majorUnit val="10.0"/>
      </c:valAx>
      <c:spPr>
        <a:solidFill>
          <a:srgbClr val="F9F9F9"/>
        </a:solidFill>
      </c:spPr>
    </c:plotArea>
    <c:plotVisOnly val="1"/>
  </c:chart>
</c:chartSpace>
</file>

<file path=xl/charts/chart45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'ABR-2025'!$C$24:$O$24</c:f>
            </c:strRef>
          </c:cat>
          <c:val>
            <c:numRef>
              <c:f>'ABR-2025'!$C$27:$O$27</c:f>
              <c:numCache/>
            </c:numRef>
          </c:val>
        </c:ser>
        <c:axId val="506363471"/>
        <c:axId val="1105615961"/>
      </c:barChart>
      <c:catAx>
        <c:axId val="5063634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105615961"/>
      </c:catAx>
      <c:valAx>
        <c:axId val="1105615961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506363471"/>
      </c:valAx>
      <c:spPr>
        <a:solidFill>
          <a:srgbClr val="FBFBFB"/>
        </a:solidFill>
      </c:spPr>
    </c:plotArea>
    <c:plotVisOnly val="1"/>
  </c:chart>
</c:chartSpace>
</file>

<file path=xl/charts/chart45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'ABR-2025'!$C$24:$O$24</c:f>
            </c:strRef>
          </c:cat>
          <c:val>
            <c:numRef>
              <c:f>'ABR-2025'!$C$28:$O$28</c:f>
              <c:numCache/>
            </c:numRef>
          </c:val>
        </c:ser>
        <c:axId val="364142774"/>
        <c:axId val="1760420393"/>
      </c:barChart>
      <c:catAx>
        <c:axId val="36414277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60420393"/>
      </c:catAx>
      <c:valAx>
        <c:axId val="1760420393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64142774"/>
      </c:valAx>
      <c:spPr>
        <a:solidFill>
          <a:srgbClr val="FBFBFB"/>
        </a:solidFill>
      </c:spPr>
    </c:plotArea>
    <c:plotVisOnly val="1"/>
  </c:chart>
</c:chartSpace>
</file>

<file path=xl/charts/chart45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'ABR-2025'!$C$24:$O$24</c:f>
            </c:strRef>
          </c:cat>
          <c:val>
            <c:numRef>
              <c:f>'ABR-2025'!$C$31:$O$31</c:f>
              <c:numCache/>
            </c:numRef>
          </c:val>
        </c:ser>
        <c:axId val="95141669"/>
        <c:axId val="207513217"/>
      </c:barChart>
      <c:catAx>
        <c:axId val="9514166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7513217"/>
      </c:catAx>
      <c:valAx>
        <c:axId val="20751321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95141669"/>
      </c:valAx>
      <c:spPr>
        <a:solidFill>
          <a:srgbClr val="F9F9F9"/>
        </a:solidFill>
      </c:spPr>
    </c:plotArea>
    <c:plotVisOnly val="1"/>
  </c:chart>
</c:chartSpace>
</file>

<file path=xl/charts/chart4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'DIC-2019 '!$C$24:$Q$24</c:f>
            </c:strRef>
          </c:cat>
          <c:val>
            <c:numRef>
              <c:f>'DIC-2019 '!$C$28:$Q$28</c:f>
              <c:numCache/>
            </c:numRef>
          </c:val>
        </c:ser>
        <c:axId val="620914376"/>
        <c:axId val="654258148"/>
      </c:barChart>
      <c:catAx>
        <c:axId val="620914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</a:p>
        </c:txPr>
        <c:crossAx val="654258148"/>
      </c:catAx>
      <c:valAx>
        <c:axId val="654258148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620914376"/>
      </c:valAx>
      <c:spPr>
        <a:solidFill>
          <a:srgbClr val="FBFBFB"/>
        </a:solidFill>
      </c:spPr>
    </c:plotArea>
    <c:plotVisOnly val="1"/>
  </c:chart>
</c:chartSpace>
</file>

<file path=xl/charts/chart46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'ABR-2025'!$C$24:$O$24</c:f>
            </c:strRef>
          </c:cat>
          <c:val>
            <c:numRef>
              <c:f>'ABR-2025'!$C$32:$O$32</c:f>
              <c:numCache/>
            </c:numRef>
          </c:val>
        </c:ser>
        <c:axId val="1079234484"/>
        <c:axId val="1469117391"/>
      </c:barChart>
      <c:catAx>
        <c:axId val="10792344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469117391"/>
      </c:catAx>
      <c:valAx>
        <c:axId val="146911739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079234484"/>
        <c:majorUnit val="10.0"/>
      </c:valAx>
      <c:spPr>
        <a:solidFill>
          <a:srgbClr val="F9F9F9"/>
        </a:solidFill>
      </c:spPr>
    </c:plotArea>
    <c:plotVisOnly val="1"/>
  </c:chart>
</c:chartSpace>
</file>

<file path=xl/charts/chart46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'SEPT-2024'!$C$27:$O$27</c:f>
              <c:numCache/>
            </c:numRef>
          </c:val>
        </c:ser>
        <c:axId val="1079264091"/>
        <c:axId val="782599023"/>
      </c:barChart>
      <c:catAx>
        <c:axId val="10792640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82599023"/>
      </c:catAx>
      <c:valAx>
        <c:axId val="782599023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079264091"/>
      </c:valAx>
      <c:spPr>
        <a:solidFill>
          <a:srgbClr val="FBFBFB"/>
        </a:solidFill>
      </c:spPr>
    </c:plotArea>
    <c:plotVisOnly val="1"/>
  </c:chart>
</c:chartSpace>
</file>

<file path=xl/charts/chart46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'SEPT-2024'!$C$28:$O$28</c:f>
              <c:numCache/>
            </c:numRef>
          </c:val>
        </c:ser>
        <c:axId val="867110685"/>
        <c:axId val="78371850"/>
      </c:barChart>
      <c:catAx>
        <c:axId val="86711068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8371850"/>
      </c:catAx>
      <c:valAx>
        <c:axId val="78371850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867110685"/>
      </c:valAx>
      <c:spPr>
        <a:solidFill>
          <a:srgbClr val="FBFBFB"/>
        </a:solidFill>
      </c:spPr>
    </c:plotArea>
    <c:plotVisOnly val="1"/>
  </c:chart>
</c:chartSpace>
</file>

<file path=xl/charts/chart46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'SEPT-2024'!$C$31:$O$31</c:f>
              <c:numCache/>
            </c:numRef>
          </c:val>
        </c:ser>
        <c:axId val="1104551884"/>
        <c:axId val="2034581815"/>
      </c:barChart>
      <c:catAx>
        <c:axId val="11045518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34581815"/>
      </c:catAx>
      <c:valAx>
        <c:axId val="203458181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104551884"/>
      </c:valAx>
      <c:spPr>
        <a:solidFill>
          <a:srgbClr val="F9F9F9"/>
        </a:solidFill>
      </c:spPr>
    </c:plotArea>
    <c:plotVisOnly val="1"/>
  </c:chart>
</c:chartSpace>
</file>

<file path=xl/charts/chart46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'SEPT-2024'!$C$32:$O$32</c:f>
              <c:numCache/>
            </c:numRef>
          </c:val>
        </c:ser>
        <c:axId val="397353531"/>
        <c:axId val="823474737"/>
      </c:barChart>
      <c:catAx>
        <c:axId val="3973535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823474737"/>
      </c:catAx>
      <c:valAx>
        <c:axId val="82347473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97353531"/>
        <c:majorUnit val="10.0"/>
      </c:valAx>
      <c:spPr>
        <a:solidFill>
          <a:srgbClr val="F9F9F9"/>
        </a:solidFill>
      </c:spPr>
    </c:plotArea>
    <c:plotVisOnly val="1"/>
  </c:chart>
</c:chartSpace>
</file>

<file path=xl/charts/chart46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'JUN-2024'!$C$27:$O$27</c:f>
              <c:numCache/>
            </c:numRef>
          </c:val>
        </c:ser>
        <c:axId val="367749387"/>
        <c:axId val="1905484945"/>
      </c:barChart>
      <c:catAx>
        <c:axId val="3677493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905484945"/>
      </c:catAx>
      <c:valAx>
        <c:axId val="1905484945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367749387"/>
      </c:valAx>
      <c:spPr>
        <a:solidFill>
          <a:srgbClr val="FBFBFB"/>
        </a:solidFill>
      </c:spPr>
    </c:plotArea>
    <c:plotVisOnly val="1"/>
  </c:chart>
</c:chartSpace>
</file>

<file path=xl/charts/chart46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'JUN-2024'!$C$28:$O$28</c:f>
              <c:numCache/>
            </c:numRef>
          </c:val>
        </c:ser>
        <c:axId val="1489688691"/>
        <c:axId val="1483188687"/>
      </c:barChart>
      <c:catAx>
        <c:axId val="14896886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483188687"/>
      </c:catAx>
      <c:valAx>
        <c:axId val="1483188687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489688691"/>
      </c:valAx>
      <c:spPr>
        <a:solidFill>
          <a:srgbClr val="FBFBFB"/>
        </a:solidFill>
      </c:spPr>
    </c:plotArea>
    <c:plotVisOnly val="1"/>
  </c:chart>
</c:chartSpace>
</file>

<file path=xl/charts/chart46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'JUN-2024'!$C$31:$O$31</c:f>
              <c:numCache/>
            </c:numRef>
          </c:val>
        </c:ser>
        <c:axId val="1546125750"/>
        <c:axId val="1860622149"/>
      </c:barChart>
      <c:catAx>
        <c:axId val="154612575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860622149"/>
      </c:catAx>
      <c:valAx>
        <c:axId val="186062214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546125750"/>
      </c:valAx>
      <c:spPr>
        <a:solidFill>
          <a:srgbClr val="F9F9F9"/>
        </a:solidFill>
      </c:spPr>
    </c:plotArea>
    <c:plotVisOnly val="1"/>
  </c:chart>
</c:chartSpace>
</file>

<file path=xl/charts/chart46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'JUN-2024'!$C$32:$O$32</c:f>
              <c:numCache/>
            </c:numRef>
          </c:val>
        </c:ser>
        <c:axId val="1427098259"/>
        <c:axId val="917414788"/>
      </c:barChart>
      <c:catAx>
        <c:axId val="14270982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17414788"/>
      </c:catAx>
      <c:valAx>
        <c:axId val="91741478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427098259"/>
        <c:majorUnit val="10.0"/>
      </c:valAx>
      <c:spPr>
        <a:solidFill>
          <a:srgbClr val="F9F9F9"/>
        </a:solidFill>
      </c:spPr>
    </c:plotArea>
    <c:plotVisOnly val="1"/>
  </c:chart>
</c:chartSpace>
</file>

<file path=xl/charts/chart46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'ABR-2025'!$C$24:$O$24</c:f>
            </c:strRef>
          </c:cat>
          <c:val>
            <c:numRef>
              <c:f>'ABR-2025'!$C$27:$O$27</c:f>
              <c:numCache/>
            </c:numRef>
          </c:val>
        </c:ser>
        <c:axId val="1627767000"/>
        <c:axId val="1612483129"/>
      </c:barChart>
      <c:catAx>
        <c:axId val="1627767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12483129"/>
      </c:catAx>
      <c:valAx>
        <c:axId val="1612483129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627767000"/>
      </c:valAx>
      <c:spPr>
        <a:solidFill>
          <a:srgbClr val="FBFBFB"/>
        </a:solidFill>
      </c:spPr>
    </c:plotArea>
    <c:plotVisOnly val="1"/>
  </c:chart>
</c:chartSpace>
</file>

<file path=xl/charts/chart4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'DIC-2019 '!$C$24:$Q$24</c:f>
            </c:strRef>
          </c:cat>
          <c:val>
            <c:numRef>
              <c:f>'DIC-2019 '!$C$31:$Q$31</c:f>
              <c:numCache/>
            </c:numRef>
          </c:val>
        </c:ser>
        <c:axId val="19538747"/>
        <c:axId val="1561788637"/>
      </c:barChart>
      <c:catAx>
        <c:axId val="195387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561788637"/>
      </c:catAx>
      <c:valAx>
        <c:axId val="156178863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9538747"/>
      </c:valAx>
      <c:spPr>
        <a:solidFill>
          <a:srgbClr val="F9F9F9"/>
        </a:solidFill>
      </c:spPr>
    </c:plotArea>
    <c:plotVisOnly val="1"/>
  </c:chart>
</c:chartSpace>
</file>

<file path=xl/charts/chart47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'ABR-2025'!$C$24:$O$24</c:f>
            </c:strRef>
          </c:cat>
          <c:val>
            <c:numRef>
              <c:f>'ABR-2025'!$C$28:$O$28</c:f>
              <c:numCache/>
            </c:numRef>
          </c:val>
        </c:ser>
        <c:axId val="676468220"/>
        <c:axId val="1113478853"/>
      </c:barChart>
      <c:catAx>
        <c:axId val="6764682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113478853"/>
      </c:catAx>
      <c:valAx>
        <c:axId val="1113478853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676468220"/>
      </c:valAx>
      <c:spPr>
        <a:solidFill>
          <a:srgbClr val="FBFBFB"/>
        </a:solidFill>
      </c:spPr>
    </c:plotArea>
    <c:plotVisOnly val="1"/>
  </c:chart>
</c:chartSpace>
</file>

<file path=xl/charts/chart47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'ABR-2025'!$C$24:$O$24</c:f>
            </c:strRef>
          </c:cat>
          <c:val>
            <c:numRef>
              <c:f>'ABR-2025'!$C$31:$O$31</c:f>
              <c:numCache/>
            </c:numRef>
          </c:val>
        </c:ser>
        <c:axId val="484426856"/>
        <c:axId val="1144633358"/>
      </c:barChart>
      <c:catAx>
        <c:axId val="484426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144633358"/>
      </c:catAx>
      <c:valAx>
        <c:axId val="114463335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484426856"/>
      </c:valAx>
      <c:spPr>
        <a:solidFill>
          <a:srgbClr val="F9F9F9"/>
        </a:solidFill>
      </c:spPr>
    </c:plotArea>
    <c:plotVisOnly val="1"/>
  </c:chart>
</c:chartSpace>
</file>

<file path=xl/charts/chart47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'ABR-2025'!$C$24:$O$24</c:f>
            </c:strRef>
          </c:cat>
          <c:val>
            <c:numRef>
              <c:f>'ABR-2025'!$C$32:$O$32</c:f>
              <c:numCache/>
            </c:numRef>
          </c:val>
        </c:ser>
        <c:axId val="257493717"/>
        <c:axId val="168363616"/>
      </c:barChart>
      <c:catAx>
        <c:axId val="25749371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8363616"/>
      </c:catAx>
      <c:valAx>
        <c:axId val="16836361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57493717"/>
        <c:majorUnit val="10.0"/>
      </c:valAx>
      <c:spPr>
        <a:solidFill>
          <a:srgbClr val="F9F9F9"/>
        </a:solidFill>
      </c:spPr>
    </c:plotArea>
    <c:plotVisOnly val="1"/>
  </c:chart>
</c:chartSpace>
</file>

<file path=xl/charts/chart47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'MAY-2025'!$C$24:$O$24</c:f>
            </c:strRef>
          </c:cat>
          <c:val>
            <c:numRef>
              <c:f>'MAY-2025'!$C$27:$O$27</c:f>
              <c:numCache/>
            </c:numRef>
          </c:val>
        </c:ser>
        <c:axId val="1741833582"/>
        <c:axId val="1561371167"/>
      </c:barChart>
      <c:catAx>
        <c:axId val="174183358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561371167"/>
      </c:catAx>
      <c:valAx>
        <c:axId val="1561371167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741833582"/>
      </c:valAx>
      <c:spPr>
        <a:solidFill>
          <a:srgbClr val="FBFBFB"/>
        </a:solidFill>
      </c:spPr>
    </c:plotArea>
    <c:plotVisOnly val="1"/>
  </c:chart>
</c:chartSpace>
</file>

<file path=xl/charts/chart47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'MAY-2025'!$C$24:$O$24</c:f>
            </c:strRef>
          </c:cat>
          <c:val>
            <c:numRef>
              <c:f>'MAY-2025'!$C$28:$O$28</c:f>
              <c:numCache/>
            </c:numRef>
          </c:val>
        </c:ser>
        <c:axId val="1952224322"/>
        <c:axId val="564128670"/>
      </c:barChart>
      <c:catAx>
        <c:axId val="195222432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564128670"/>
      </c:catAx>
      <c:valAx>
        <c:axId val="564128670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952224322"/>
      </c:valAx>
      <c:spPr>
        <a:solidFill>
          <a:srgbClr val="FBFBFB"/>
        </a:solidFill>
      </c:spPr>
    </c:plotArea>
    <c:plotVisOnly val="1"/>
  </c:chart>
</c:chartSpace>
</file>

<file path=xl/charts/chart47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'MAY-2025'!$C$24:$O$24</c:f>
            </c:strRef>
          </c:cat>
          <c:val>
            <c:numRef>
              <c:f>'MAY-2025'!$C$31:$O$31</c:f>
              <c:numCache/>
            </c:numRef>
          </c:val>
        </c:ser>
        <c:axId val="2095305317"/>
        <c:axId val="411125604"/>
      </c:barChart>
      <c:catAx>
        <c:axId val="209530531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11125604"/>
      </c:catAx>
      <c:valAx>
        <c:axId val="4111256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95305317"/>
      </c:valAx>
      <c:spPr>
        <a:solidFill>
          <a:srgbClr val="F9F9F9"/>
        </a:solidFill>
      </c:spPr>
    </c:plotArea>
    <c:plotVisOnly val="1"/>
  </c:chart>
</c:chartSpace>
</file>

<file path=xl/charts/chart47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'MAY-2025'!$C$24:$O$24</c:f>
            </c:strRef>
          </c:cat>
          <c:val>
            <c:numRef>
              <c:f>'MAY-2025'!$C$32:$O$32</c:f>
              <c:numCache/>
            </c:numRef>
          </c:val>
        </c:ser>
        <c:axId val="1383515900"/>
        <c:axId val="1541749193"/>
      </c:barChart>
      <c:catAx>
        <c:axId val="13835159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541749193"/>
      </c:catAx>
      <c:valAx>
        <c:axId val="154174919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383515900"/>
        <c:majorUnit val="10.0"/>
      </c:valAx>
      <c:spPr>
        <a:solidFill>
          <a:srgbClr val="F9F9F9"/>
        </a:solidFill>
      </c:spPr>
    </c:plotArea>
    <c:plotVisOnly val="1"/>
  </c:chart>
</c:chartSpace>
</file>

<file path=xl/charts/chart47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'SEPT-2024'!$C$27:$O$27</c:f>
              <c:numCache/>
            </c:numRef>
          </c:val>
        </c:ser>
        <c:axId val="1288349754"/>
        <c:axId val="1544740034"/>
      </c:barChart>
      <c:catAx>
        <c:axId val="128834975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544740034"/>
      </c:catAx>
      <c:valAx>
        <c:axId val="1544740034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288349754"/>
      </c:valAx>
      <c:spPr>
        <a:solidFill>
          <a:srgbClr val="FBFBFB"/>
        </a:solidFill>
      </c:spPr>
    </c:plotArea>
    <c:plotVisOnly val="1"/>
  </c:chart>
</c:chartSpace>
</file>

<file path=xl/charts/chart47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'SEPT-2024'!$C$28:$O$28</c:f>
              <c:numCache/>
            </c:numRef>
          </c:val>
        </c:ser>
        <c:axId val="1638182465"/>
        <c:axId val="963722755"/>
      </c:barChart>
      <c:catAx>
        <c:axId val="163818246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63722755"/>
      </c:catAx>
      <c:valAx>
        <c:axId val="963722755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638182465"/>
      </c:valAx>
      <c:spPr>
        <a:solidFill>
          <a:srgbClr val="FBFBFB"/>
        </a:solidFill>
      </c:spPr>
    </c:plotArea>
    <c:plotVisOnly val="1"/>
  </c:chart>
</c:chartSpace>
</file>

<file path=xl/charts/chart47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'SEPT-2024'!$C$31:$O$31</c:f>
              <c:numCache/>
            </c:numRef>
          </c:val>
        </c:ser>
        <c:axId val="589838573"/>
        <c:axId val="1729843405"/>
      </c:barChart>
      <c:catAx>
        <c:axId val="5898385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29843405"/>
      </c:catAx>
      <c:valAx>
        <c:axId val="172984340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589838573"/>
      </c:valAx>
      <c:spPr>
        <a:solidFill>
          <a:srgbClr val="F9F9F9"/>
        </a:solidFill>
      </c:spPr>
    </c:plotArea>
    <c:plotVisOnly val="1"/>
  </c:chart>
</c:chartSpace>
</file>

<file path=xl/charts/chart4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61520394236247236"/>
          <c:y val="0.20511648132021196"/>
          <c:w val="0.9135019302025601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'DIC-2019 '!$C$24:$Q$24</c:f>
            </c:strRef>
          </c:cat>
          <c:val>
            <c:numRef>
              <c:f>'DIC-2019 '!$C$32:$Q$32</c:f>
              <c:numCache/>
            </c:numRef>
          </c:val>
        </c:ser>
        <c:axId val="46199190"/>
        <c:axId val="1880841121"/>
      </c:barChart>
      <c:catAx>
        <c:axId val="4619919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880841121"/>
      </c:catAx>
      <c:valAx>
        <c:axId val="188084112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46199190"/>
        <c:majorUnit val="5.0"/>
      </c:valAx>
      <c:spPr>
        <a:solidFill>
          <a:srgbClr val="F9F9F9"/>
        </a:solidFill>
      </c:spPr>
    </c:plotArea>
    <c:plotVisOnly val="1"/>
  </c:chart>
</c:chartSpace>
</file>

<file path=xl/charts/chart48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'SEPT-2024'!$C$32:$O$32</c:f>
              <c:numCache/>
            </c:numRef>
          </c:val>
        </c:ser>
        <c:axId val="1254146973"/>
        <c:axId val="1578507493"/>
      </c:barChart>
      <c:catAx>
        <c:axId val="12541469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578507493"/>
      </c:catAx>
      <c:valAx>
        <c:axId val="157850749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254146973"/>
        <c:majorUnit val="10.0"/>
      </c:valAx>
      <c:spPr>
        <a:solidFill>
          <a:srgbClr val="F9F9F9"/>
        </a:solidFill>
      </c:spPr>
    </c:plotArea>
    <c:plotVisOnly val="1"/>
  </c:chart>
</c:chartSpace>
</file>

<file path=xl/charts/chart48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'JUN-2024'!$C$27:$O$27</c:f>
              <c:numCache/>
            </c:numRef>
          </c:val>
        </c:ser>
        <c:axId val="1757537339"/>
        <c:axId val="2013730164"/>
      </c:barChart>
      <c:catAx>
        <c:axId val="17575373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13730164"/>
      </c:catAx>
      <c:valAx>
        <c:axId val="2013730164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757537339"/>
      </c:valAx>
      <c:spPr>
        <a:solidFill>
          <a:srgbClr val="FBFBFB"/>
        </a:solidFill>
      </c:spPr>
    </c:plotArea>
    <c:plotVisOnly val="1"/>
  </c:chart>
</c:chartSpace>
</file>

<file path=xl/charts/chart48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'JUN-2024'!$C$28:$O$28</c:f>
              <c:numCache/>
            </c:numRef>
          </c:val>
        </c:ser>
        <c:axId val="1194470341"/>
        <c:axId val="1445076668"/>
      </c:barChart>
      <c:catAx>
        <c:axId val="119447034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445076668"/>
      </c:catAx>
      <c:valAx>
        <c:axId val="1445076668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194470341"/>
      </c:valAx>
      <c:spPr>
        <a:solidFill>
          <a:srgbClr val="FBFBFB"/>
        </a:solidFill>
      </c:spPr>
    </c:plotArea>
    <c:plotVisOnly val="1"/>
  </c:chart>
</c:chartSpace>
</file>

<file path=xl/charts/chart48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'JUN-2024'!$C$31:$O$31</c:f>
              <c:numCache/>
            </c:numRef>
          </c:val>
        </c:ser>
        <c:axId val="397994013"/>
        <c:axId val="300689350"/>
      </c:barChart>
      <c:catAx>
        <c:axId val="39799401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00689350"/>
      </c:catAx>
      <c:valAx>
        <c:axId val="30068935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97994013"/>
      </c:valAx>
      <c:spPr>
        <a:solidFill>
          <a:srgbClr val="F9F9F9"/>
        </a:solidFill>
      </c:spPr>
    </c:plotArea>
    <c:plotVisOnly val="1"/>
  </c:chart>
</c:chartSpace>
</file>

<file path=xl/charts/chart48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'JUN-2024'!$C$32:$O$32</c:f>
              <c:numCache/>
            </c:numRef>
          </c:val>
        </c:ser>
        <c:axId val="1037920013"/>
        <c:axId val="45254583"/>
      </c:barChart>
      <c:catAx>
        <c:axId val="103792001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5254583"/>
      </c:catAx>
      <c:valAx>
        <c:axId val="4525458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037920013"/>
        <c:majorUnit val="10.0"/>
      </c:valAx>
      <c:spPr>
        <a:solidFill>
          <a:srgbClr val="F9F9F9"/>
        </a:solidFill>
      </c:spPr>
    </c:plotArea>
    <c:plotVisOnly val="1"/>
  </c:chart>
</c:chartSpace>
</file>

<file path=xl/charts/chart48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'MAY-2025'!$C$24:$O$24</c:f>
            </c:strRef>
          </c:cat>
          <c:val>
            <c:numRef>
              <c:f>'MAY-2025'!$C$27:$O$27</c:f>
              <c:numCache/>
            </c:numRef>
          </c:val>
        </c:ser>
        <c:axId val="1419574173"/>
        <c:axId val="2134839603"/>
      </c:barChart>
      <c:catAx>
        <c:axId val="14195741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134839603"/>
      </c:catAx>
      <c:valAx>
        <c:axId val="2134839603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419574173"/>
      </c:valAx>
      <c:spPr>
        <a:solidFill>
          <a:srgbClr val="FBFBFB"/>
        </a:solidFill>
      </c:spPr>
    </c:plotArea>
    <c:plotVisOnly val="1"/>
  </c:chart>
</c:chartSpace>
</file>

<file path=xl/charts/chart48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'MAY-2025'!$C$24:$O$24</c:f>
            </c:strRef>
          </c:cat>
          <c:val>
            <c:numRef>
              <c:f>'MAY-2025'!$C$28:$O$28</c:f>
              <c:numCache/>
            </c:numRef>
          </c:val>
        </c:ser>
        <c:axId val="1559627450"/>
        <c:axId val="1537997314"/>
      </c:barChart>
      <c:catAx>
        <c:axId val="155962745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537997314"/>
      </c:catAx>
      <c:valAx>
        <c:axId val="1537997314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559627450"/>
      </c:valAx>
      <c:spPr>
        <a:solidFill>
          <a:srgbClr val="FBFBFB"/>
        </a:solidFill>
      </c:spPr>
    </c:plotArea>
    <c:plotVisOnly val="1"/>
  </c:chart>
</c:chartSpace>
</file>

<file path=xl/charts/chart48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'MAY-2025'!$C$24:$O$24</c:f>
            </c:strRef>
          </c:cat>
          <c:val>
            <c:numRef>
              <c:f>'MAY-2025'!$C$31:$O$31</c:f>
              <c:numCache/>
            </c:numRef>
          </c:val>
        </c:ser>
        <c:axId val="1165710155"/>
        <c:axId val="543050612"/>
      </c:barChart>
      <c:catAx>
        <c:axId val="11657101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543050612"/>
      </c:catAx>
      <c:valAx>
        <c:axId val="54305061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165710155"/>
      </c:valAx>
      <c:spPr>
        <a:solidFill>
          <a:srgbClr val="F9F9F9"/>
        </a:solidFill>
      </c:spPr>
    </c:plotArea>
    <c:plotVisOnly val="1"/>
  </c:chart>
</c:chartSpace>
</file>

<file path=xl/charts/chart48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'MAY-2025'!$C$24:$O$24</c:f>
            </c:strRef>
          </c:cat>
          <c:val>
            <c:numRef>
              <c:f>'MAY-2025'!$C$32:$O$32</c:f>
              <c:numCache/>
            </c:numRef>
          </c:val>
        </c:ser>
        <c:axId val="771043109"/>
        <c:axId val="1859254959"/>
      </c:barChart>
      <c:catAx>
        <c:axId val="77104310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859254959"/>
      </c:catAx>
      <c:valAx>
        <c:axId val="185925495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771043109"/>
        <c:majorUnit val="10.0"/>
      </c:valAx>
      <c:spPr>
        <a:solidFill>
          <a:srgbClr val="F9F9F9"/>
        </a:solidFill>
      </c:spPr>
    </c:plotArea>
    <c:plotVisOnly val="1"/>
  </c:chart>
</c:chartSpace>
</file>

<file path=xl/charts/chart48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'JUN-2025'!$C$24:$O$24</c:f>
            </c:strRef>
          </c:cat>
          <c:val>
            <c:numRef>
              <c:f>'JUN-2025'!$C$27:$O$27</c:f>
              <c:numCache/>
            </c:numRef>
          </c:val>
        </c:ser>
        <c:axId val="442872297"/>
        <c:axId val="510609428"/>
      </c:barChart>
      <c:catAx>
        <c:axId val="44287229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510609428"/>
      </c:catAx>
      <c:valAx>
        <c:axId val="510609428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442872297"/>
      </c:valAx>
      <c:spPr>
        <a:solidFill>
          <a:srgbClr val="FBFBFB"/>
        </a:solidFill>
      </c:spPr>
    </c:plotArea>
    <c:plotVisOnly val="1"/>
  </c:chart>
</c:chartSpace>
</file>

<file path=xl/charts/chart4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'ENE-2020'!$C$24:$P$24</c:f>
            </c:strRef>
          </c:cat>
          <c:val>
            <c:numRef>
              <c:f>'ENE-2020'!$C$27:$P$27</c:f>
              <c:numCache/>
            </c:numRef>
          </c:val>
        </c:ser>
        <c:axId val="1116126319"/>
        <c:axId val="1686187622"/>
      </c:barChart>
      <c:catAx>
        <c:axId val="11161263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86187622"/>
      </c:catAx>
      <c:valAx>
        <c:axId val="1686187622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116126319"/>
      </c:valAx>
      <c:spPr>
        <a:solidFill>
          <a:srgbClr val="FBFBFB"/>
        </a:solidFill>
      </c:spPr>
    </c:plotArea>
    <c:plotVisOnly val="1"/>
  </c:chart>
</c:chartSpace>
</file>

<file path=xl/charts/chart49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'JUN-2025'!$C$24:$O$24</c:f>
            </c:strRef>
          </c:cat>
          <c:val>
            <c:numRef>
              <c:f>'JUN-2025'!$C$28:$O$28</c:f>
              <c:numCache/>
            </c:numRef>
          </c:val>
        </c:ser>
        <c:axId val="1299926800"/>
        <c:axId val="1444937595"/>
      </c:barChart>
      <c:catAx>
        <c:axId val="1299926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444937595"/>
      </c:catAx>
      <c:valAx>
        <c:axId val="1444937595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299926800"/>
      </c:valAx>
      <c:spPr>
        <a:solidFill>
          <a:srgbClr val="FBFBFB"/>
        </a:solidFill>
      </c:spPr>
    </c:plotArea>
    <c:plotVisOnly val="1"/>
  </c:chart>
</c:chartSpace>
</file>

<file path=xl/charts/chart49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'JUN-2025'!$C$24:$O$24</c:f>
            </c:strRef>
          </c:cat>
          <c:val>
            <c:numRef>
              <c:f>'JUN-2025'!$C$31:$O$31</c:f>
              <c:numCache/>
            </c:numRef>
          </c:val>
        </c:ser>
        <c:axId val="565790532"/>
        <c:axId val="606354931"/>
      </c:barChart>
      <c:catAx>
        <c:axId val="5657905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606354931"/>
      </c:catAx>
      <c:valAx>
        <c:axId val="60635493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565790532"/>
      </c:valAx>
      <c:spPr>
        <a:solidFill>
          <a:srgbClr val="F9F9F9"/>
        </a:solidFill>
      </c:spPr>
    </c:plotArea>
    <c:plotVisOnly val="1"/>
  </c:chart>
</c:chartSpace>
</file>

<file path=xl/charts/chart49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'JUN-2025'!$C$24:$O$24</c:f>
            </c:strRef>
          </c:cat>
          <c:val>
            <c:numRef>
              <c:f>'JUN-2025'!$C$32:$O$32</c:f>
              <c:numCache/>
            </c:numRef>
          </c:val>
        </c:ser>
        <c:axId val="445626505"/>
        <c:axId val="1839660536"/>
      </c:barChart>
      <c:catAx>
        <c:axId val="44562650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839660536"/>
      </c:catAx>
      <c:valAx>
        <c:axId val="183966053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445626505"/>
        <c:majorUnit val="10.0"/>
      </c:valAx>
      <c:spPr>
        <a:solidFill>
          <a:srgbClr val="F9F9F9"/>
        </a:solidFill>
      </c:spPr>
    </c:plotArea>
    <c:plotVisOnly val="1"/>
  </c:chart>
</c:chartSpace>
</file>

<file path=xl/charts/chart49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20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'JUL-2025'!$C$24:$O$24</c:f>
            </c:strRef>
          </c:cat>
          <c:val>
            <c:numRef>
              <c:f>'JUL-2025'!$C$27:$O$27</c:f>
              <c:numCache/>
            </c:numRef>
          </c:val>
        </c:ser>
        <c:axId val="586302517"/>
        <c:axId val="1311983577"/>
      </c:barChart>
      <c:catAx>
        <c:axId val="58630251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311983577"/>
      </c:catAx>
      <c:valAx>
        <c:axId val="1311983577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</a:p>
        </c:txPr>
        <c:crossAx val="586302517"/>
      </c:valAx>
      <c:spPr>
        <a:solidFill>
          <a:srgbClr val="FBFBFB"/>
        </a:solidFill>
      </c:spPr>
    </c:plotArea>
    <c:plotVisOnly val="1"/>
  </c:chart>
</c:chartSpace>
</file>

<file path=xl/charts/chart49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20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'JUL-2025'!$C$24:$O$24</c:f>
            </c:strRef>
          </c:cat>
          <c:val>
            <c:numRef>
              <c:f>'JUL-2025'!$C$28:$O$28</c:f>
              <c:numCache/>
            </c:numRef>
          </c:val>
        </c:ser>
        <c:axId val="430190"/>
        <c:axId val="1626943728"/>
      </c:barChart>
      <c:catAx>
        <c:axId val="43019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26943728"/>
      </c:catAx>
      <c:valAx>
        <c:axId val="1626943728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430190"/>
      </c:valAx>
      <c:spPr>
        <a:solidFill>
          <a:srgbClr val="FBFBFB"/>
        </a:solidFill>
      </c:spPr>
    </c:plotArea>
    <c:plotVisOnly val="1"/>
  </c:chart>
</c:chartSpace>
</file>

<file path=xl/charts/chart49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20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'JUL-2025'!$C$24:$O$24</c:f>
            </c:strRef>
          </c:cat>
          <c:val>
            <c:numRef>
              <c:f>'JUL-2025'!$C$31:$O$31</c:f>
              <c:numCache/>
            </c:numRef>
          </c:val>
        </c:ser>
        <c:axId val="1425181968"/>
        <c:axId val="1339602319"/>
      </c:barChart>
      <c:catAx>
        <c:axId val="142518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339602319"/>
      </c:catAx>
      <c:valAx>
        <c:axId val="133960231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425181968"/>
      </c:valAx>
      <c:spPr>
        <a:solidFill>
          <a:srgbClr val="F9F9F9"/>
        </a:solidFill>
      </c:spPr>
    </c:plotArea>
    <c:plotVisOnly val="1"/>
  </c:chart>
</c:chartSpace>
</file>

<file path=xl/charts/chart49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20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'JUL-2025'!$C$24:$O$24</c:f>
            </c:strRef>
          </c:cat>
          <c:val>
            <c:numRef>
              <c:f>'JUL-2025'!$C$32:$O$32</c:f>
              <c:numCache/>
            </c:numRef>
          </c:val>
        </c:ser>
        <c:axId val="208585160"/>
        <c:axId val="934042185"/>
      </c:barChart>
      <c:catAx>
        <c:axId val="208585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34042185"/>
      </c:catAx>
      <c:valAx>
        <c:axId val="93404218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8585160"/>
        <c:majorUnit val="10.0"/>
      </c:valAx>
      <c:spPr>
        <a:solidFill>
          <a:srgbClr val="F9F9F9"/>
        </a:solidFill>
      </c:spPr>
    </c:plotArea>
    <c:plotVisOnly val="1"/>
  </c:chart>
</c:chartSpace>
</file>

<file path=xl/charts/chart49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'AGO-2025'!$C$24:$O$24</c:f>
            </c:strRef>
          </c:cat>
          <c:val>
            <c:numRef>
              <c:f>'AGO-2025'!$C$27:$O$27</c:f>
              <c:numCache/>
            </c:numRef>
          </c:val>
        </c:ser>
        <c:axId val="869674760"/>
        <c:axId val="1086341350"/>
      </c:barChart>
      <c:catAx>
        <c:axId val="869674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86341350"/>
      </c:catAx>
      <c:valAx>
        <c:axId val="1086341350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869674760"/>
      </c:valAx>
      <c:spPr>
        <a:solidFill>
          <a:srgbClr val="FBFBFB"/>
        </a:solidFill>
      </c:spPr>
    </c:plotArea>
    <c:plotVisOnly val="1"/>
  </c:chart>
</c:chartSpace>
</file>

<file path=xl/charts/chart49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'AGO-2025'!$C$24:$O$24</c:f>
            </c:strRef>
          </c:cat>
          <c:val>
            <c:numRef>
              <c:f>'AGO-2025'!$C$28:$O$28</c:f>
              <c:numCache/>
            </c:numRef>
          </c:val>
        </c:ser>
        <c:axId val="119981288"/>
        <c:axId val="1177156377"/>
      </c:barChart>
      <c:catAx>
        <c:axId val="119981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177156377"/>
      </c:catAx>
      <c:valAx>
        <c:axId val="1177156377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19981288"/>
      </c:valAx>
      <c:spPr>
        <a:solidFill>
          <a:srgbClr val="FBFBFB"/>
        </a:solidFill>
      </c:spPr>
    </c:plotArea>
    <c:plotVisOnly val="1"/>
  </c:chart>
</c:chartSpace>
</file>

<file path=xl/charts/chart49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'AGO-2025'!$C$24:$O$24</c:f>
            </c:strRef>
          </c:cat>
          <c:val>
            <c:numRef>
              <c:f>'AGO-2025'!$C$31:$O$31</c:f>
              <c:numCache/>
            </c:numRef>
          </c:val>
        </c:ser>
        <c:axId val="1294955769"/>
        <c:axId val="2105086043"/>
      </c:barChart>
      <c:catAx>
        <c:axId val="129495576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105086043"/>
      </c:catAx>
      <c:valAx>
        <c:axId val="210508604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294955769"/>
      </c:valAx>
      <c:spPr>
        <a:solidFill>
          <a:srgbClr val="F9F9F9"/>
        </a:solidFill>
      </c:spPr>
    </c:plotArea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'FEB-2019'!$C$24:$Q$24</c:f>
            </c:strRef>
          </c:cat>
          <c:val>
            <c:numRef>
              <c:f>'FEB-2019'!$C$27:$Q$27</c:f>
              <c:numCache/>
            </c:numRef>
          </c:val>
        </c:ser>
        <c:axId val="976283558"/>
        <c:axId val="1276118191"/>
      </c:barChart>
      <c:catAx>
        <c:axId val="97628355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76118191"/>
      </c:catAx>
      <c:valAx>
        <c:axId val="1276118191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976283558"/>
      </c:valAx>
      <c:spPr>
        <a:solidFill>
          <a:srgbClr val="FBFBFB"/>
        </a:solidFill>
      </c:spPr>
    </c:plotArea>
    <c:plotVisOnly val="1"/>
  </c:chart>
</c:chartSpace>
</file>

<file path=xl/charts/chart5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'ENE-2020'!$C$24:$P$24</c:f>
            </c:strRef>
          </c:cat>
          <c:val>
            <c:numRef>
              <c:f>'ENE-2020'!$C$28:$P$28</c:f>
              <c:numCache/>
            </c:numRef>
          </c:val>
        </c:ser>
        <c:axId val="1482076059"/>
        <c:axId val="1552914199"/>
      </c:barChart>
      <c:catAx>
        <c:axId val="14820760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552914199"/>
      </c:catAx>
      <c:valAx>
        <c:axId val="1552914199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482076059"/>
      </c:valAx>
      <c:spPr>
        <a:solidFill>
          <a:srgbClr val="FBFBFB"/>
        </a:solidFill>
      </c:spPr>
    </c:plotArea>
    <c:plotVisOnly val="1"/>
  </c:chart>
</c:chartSpace>
</file>

<file path=xl/charts/chart50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'AGO-2025'!$C$24:$O$24</c:f>
            </c:strRef>
          </c:cat>
          <c:val>
            <c:numRef>
              <c:f>'AGO-2025'!$C$32:$O$32</c:f>
              <c:numCache/>
            </c:numRef>
          </c:val>
        </c:ser>
        <c:axId val="960446912"/>
        <c:axId val="46913912"/>
      </c:barChart>
      <c:catAx>
        <c:axId val="960446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6913912"/>
      </c:catAx>
      <c:valAx>
        <c:axId val="4691391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960446912"/>
        <c:majorUnit val="10.0"/>
      </c:valAx>
      <c:spPr>
        <a:solidFill>
          <a:srgbClr val="F9F9F9"/>
        </a:solidFill>
      </c:spPr>
    </c:plotArea>
    <c:plotVisOnly val="1"/>
  </c:chart>
</c:chartSpace>
</file>

<file path=xl/charts/chart50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'SEPT-2024'!$C$27:$O$27</c:f>
              <c:numCache/>
            </c:numRef>
          </c:val>
        </c:ser>
        <c:axId val="1540504622"/>
        <c:axId val="782519146"/>
      </c:barChart>
      <c:catAx>
        <c:axId val="154050462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82519146"/>
      </c:catAx>
      <c:valAx>
        <c:axId val="782519146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540504622"/>
      </c:valAx>
      <c:spPr>
        <a:solidFill>
          <a:srgbClr val="FBFBFB"/>
        </a:solidFill>
      </c:spPr>
    </c:plotArea>
    <c:plotVisOnly val="1"/>
  </c:chart>
</c:chartSpace>
</file>

<file path=xl/charts/chart50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'SEPT-2024'!$C$28:$O$28</c:f>
              <c:numCache/>
            </c:numRef>
          </c:val>
        </c:ser>
        <c:axId val="235659364"/>
        <c:axId val="495743629"/>
      </c:barChart>
      <c:catAx>
        <c:axId val="2356593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95743629"/>
      </c:catAx>
      <c:valAx>
        <c:axId val="495743629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35659364"/>
      </c:valAx>
      <c:spPr>
        <a:solidFill>
          <a:srgbClr val="FBFBFB"/>
        </a:solidFill>
      </c:spPr>
    </c:plotArea>
    <c:plotVisOnly val="1"/>
  </c:chart>
</c:chartSpace>
</file>

<file path=xl/charts/chart50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'SEPT-2024'!$C$31:$O$31</c:f>
              <c:numCache/>
            </c:numRef>
          </c:val>
        </c:ser>
        <c:axId val="2143994815"/>
        <c:axId val="837950034"/>
      </c:barChart>
      <c:catAx>
        <c:axId val="21439948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837950034"/>
      </c:catAx>
      <c:valAx>
        <c:axId val="83795003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143994815"/>
      </c:valAx>
      <c:spPr>
        <a:solidFill>
          <a:srgbClr val="F9F9F9"/>
        </a:solidFill>
      </c:spPr>
    </c:plotArea>
    <c:plotVisOnly val="1"/>
  </c:chart>
</c:chartSpace>
</file>

<file path=xl/charts/chart50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'SEPT-2024'!$C$24:$O$24</c:f>
            </c:strRef>
          </c:cat>
          <c:val>
            <c:numRef>
              <c:f>'SEPT-2024'!$C$32:$O$32</c:f>
              <c:numCache/>
            </c:numRef>
          </c:val>
        </c:ser>
        <c:axId val="1506650514"/>
        <c:axId val="1495002300"/>
      </c:barChart>
      <c:catAx>
        <c:axId val="150665051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495002300"/>
      </c:catAx>
      <c:valAx>
        <c:axId val="149500230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506650514"/>
        <c:majorUnit val="10.0"/>
      </c:valAx>
      <c:spPr>
        <a:solidFill>
          <a:srgbClr val="F9F9F9"/>
        </a:solidFill>
      </c:spPr>
    </c:plotArea>
    <c:plotVisOnly val="1"/>
  </c:chart>
</c:chartSpace>
</file>

<file path=xl/charts/chart50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'JUN-2024'!$C$27:$O$27</c:f>
              <c:numCache/>
            </c:numRef>
          </c:val>
        </c:ser>
        <c:axId val="1042696190"/>
        <c:axId val="567269187"/>
      </c:barChart>
      <c:catAx>
        <c:axId val="104269619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567269187"/>
      </c:catAx>
      <c:valAx>
        <c:axId val="567269187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042696190"/>
      </c:valAx>
      <c:spPr>
        <a:solidFill>
          <a:srgbClr val="FBFBFB"/>
        </a:solidFill>
      </c:spPr>
    </c:plotArea>
    <c:plotVisOnly val="1"/>
  </c:chart>
</c:chartSpace>
</file>

<file path=xl/charts/chart50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'JUN-2024'!$C$28:$O$28</c:f>
              <c:numCache/>
            </c:numRef>
          </c:val>
        </c:ser>
        <c:axId val="974714660"/>
        <c:axId val="1716698795"/>
      </c:barChart>
      <c:catAx>
        <c:axId val="9747146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16698795"/>
      </c:catAx>
      <c:valAx>
        <c:axId val="1716698795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974714660"/>
      </c:valAx>
      <c:spPr>
        <a:solidFill>
          <a:srgbClr val="FBFBFB"/>
        </a:solidFill>
      </c:spPr>
    </c:plotArea>
    <c:plotVisOnly val="1"/>
  </c:chart>
</c:chartSpace>
</file>

<file path=xl/charts/chart50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'JUN-2024'!$C$31:$O$31</c:f>
              <c:numCache/>
            </c:numRef>
          </c:val>
        </c:ser>
        <c:axId val="1373262206"/>
        <c:axId val="456675276"/>
      </c:barChart>
      <c:catAx>
        <c:axId val="137326220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56675276"/>
      </c:catAx>
      <c:valAx>
        <c:axId val="45667527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373262206"/>
      </c:valAx>
      <c:spPr>
        <a:solidFill>
          <a:srgbClr val="F9F9F9"/>
        </a:solidFill>
      </c:spPr>
    </c:plotArea>
    <c:plotVisOnly val="1"/>
  </c:chart>
</c:chartSpace>
</file>

<file path=xl/charts/chart50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'JUN-2024'!$C$24:$O$24</c:f>
            </c:strRef>
          </c:cat>
          <c:val>
            <c:numRef>
              <c:f>'JUN-2024'!$C$32:$O$32</c:f>
              <c:numCache/>
            </c:numRef>
          </c:val>
        </c:ser>
        <c:axId val="366539936"/>
        <c:axId val="1883440453"/>
      </c:barChart>
      <c:catAx>
        <c:axId val="366539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883440453"/>
      </c:catAx>
      <c:valAx>
        <c:axId val="188344045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66539936"/>
        <c:majorUnit val="10.0"/>
      </c:valAx>
      <c:spPr>
        <a:solidFill>
          <a:srgbClr val="F9F9F9"/>
        </a:solidFill>
      </c:spPr>
    </c:plotArea>
    <c:plotVisOnly val="1"/>
  </c:chart>
</c:chartSpace>
</file>

<file path=xl/charts/chart50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'AGO-2025'!$C$24:$O$24</c:f>
            </c:strRef>
          </c:cat>
          <c:val>
            <c:numRef>
              <c:f>'AGO-2025'!$C$27:$O$27</c:f>
              <c:numCache/>
            </c:numRef>
          </c:val>
        </c:ser>
        <c:axId val="1043749673"/>
        <c:axId val="707060710"/>
      </c:barChart>
      <c:catAx>
        <c:axId val="10437496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07060710"/>
      </c:catAx>
      <c:valAx>
        <c:axId val="707060710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043749673"/>
      </c:valAx>
      <c:spPr>
        <a:solidFill>
          <a:srgbClr val="FBFBFB"/>
        </a:solidFill>
      </c:spPr>
    </c:plotArea>
    <c:plotVisOnly val="1"/>
  </c:chart>
</c:chartSpace>
</file>

<file path=xl/charts/chart5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'ENE-2020'!$C$24:$P$24</c:f>
            </c:strRef>
          </c:cat>
          <c:val>
            <c:numRef>
              <c:f>'ENE-2020'!$C$31:$P$31</c:f>
              <c:numCache/>
            </c:numRef>
          </c:val>
        </c:ser>
        <c:axId val="11956570"/>
        <c:axId val="599058509"/>
      </c:barChart>
      <c:catAx>
        <c:axId val="1195657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599058509"/>
      </c:catAx>
      <c:valAx>
        <c:axId val="59905850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1956570"/>
      </c:valAx>
      <c:spPr>
        <a:solidFill>
          <a:srgbClr val="F9F9F9"/>
        </a:solidFill>
      </c:spPr>
    </c:plotArea>
    <c:plotVisOnly val="1"/>
  </c:chart>
</c:chartSpace>
</file>

<file path=xl/charts/chart5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'AGO-2025'!$C$24:$O$24</c:f>
            </c:strRef>
          </c:cat>
          <c:val>
            <c:numRef>
              <c:f>'AGO-2025'!$C$28:$O$28</c:f>
              <c:numCache/>
            </c:numRef>
          </c:val>
        </c:ser>
        <c:axId val="1561505702"/>
        <c:axId val="1140034187"/>
      </c:barChart>
      <c:catAx>
        <c:axId val="156150570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140034187"/>
      </c:catAx>
      <c:valAx>
        <c:axId val="1140034187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561505702"/>
      </c:valAx>
      <c:spPr>
        <a:solidFill>
          <a:srgbClr val="FBFBFB"/>
        </a:solidFill>
      </c:spPr>
    </c:plotArea>
    <c:plotVisOnly val="1"/>
  </c:chart>
</c:chartSpace>
</file>

<file path=xl/charts/chart51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'AGO-2025'!$C$24:$O$24</c:f>
            </c:strRef>
          </c:cat>
          <c:val>
            <c:numRef>
              <c:f>'AGO-2025'!$C$31:$O$31</c:f>
              <c:numCache/>
            </c:numRef>
          </c:val>
        </c:ser>
        <c:axId val="988166373"/>
        <c:axId val="1090955910"/>
      </c:barChart>
      <c:catAx>
        <c:axId val="9881663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90955910"/>
      </c:catAx>
      <c:valAx>
        <c:axId val="109095591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988166373"/>
      </c:valAx>
      <c:spPr>
        <a:solidFill>
          <a:srgbClr val="F9F9F9"/>
        </a:solidFill>
      </c:spPr>
    </c:plotArea>
    <c:plotVisOnly val="1"/>
  </c:chart>
</c:chartSpace>
</file>

<file path=xl/charts/chart51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'AGO-2025'!$C$24:$O$24</c:f>
            </c:strRef>
          </c:cat>
          <c:val>
            <c:numRef>
              <c:f>'AGO-2025'!$C$32:$O$32</c:f>
              <c:numCache/>
            </c:numRef>
          </c:val>
        </c:ser>
        <c:axId val="1254733958"/>
        <c:axId val="1888574060"/>
      </c:barChart>
      <c:catAx>
        <c:axId val="125473395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888574060"/>
      </c:catAx>
      <c:valAx>
        <c:axId val="188857406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254733958"/>
        <c:majorUnit val="10.0"/>
      </c:valAx>
      <c:spPr>
        <a:solidFill>
          <a:srgbClr val="F9F9F9"/>
        </a:solidFill>
      </c:spPr>
    </c:plotArea>
    <c:plotVisOnly val="1"/>
  </c:chart>
</c:chartSpace>
</file>

<file path=xl/charts/chart5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'ENE-2020'!$C$24:$P$24</c:f>
            </c:strRef>
          </c:cat>
          <c:val>
            <c:numRef>
              <c:f>'ENE-2020'!$C$32:$P$32</c:f>
              <c:numCache/>
            </c:numRef>
          </c:val>
        </c:ser>
        <c:axId val="720409529"/>
        <c:axId val="1955980939"/>
      </c:barChart>
      <c:catAx>
        <c:axId val="72040952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955980939"/>
      </c:catAx>
      <c:valAx>
        <c:axId val="195598093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720409529"/>
        <c:majorUnit val="10.0"/>
      </c:valAx>
      <c:spPr>
        <a:solidFill>
          <a:srgbClr val="F9F9F9"/>
        </a:solidFill>
      </c:spPr>
    </c:plotArea>
    <c:plotVisOnly val="1"/>
  </c:chart>
</c:chartSpace>
</file>

<file path=xl/charts/chart5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'FEB-2020'!$C$24:$P$24</c:f>
            </c:strRef>
          </c:cat>
          <c:val>
            <c:numRef>
              <c:f>'FEB-2020'!$C$27:$P$27</c:f>
              <c:numCache/>
            </c:numRef>
          </c:val>
        </c:ser>
        <c:axId val="2105302906"/>
        <c:axId val="97418926"/>
      </c:barChart>
      <c:catAx>
        <c:axId val="210530290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7418926"/>
      </c:catAx>
      <c:valAx>
        <c:axId val="97418926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2105302906"/>
      </c:valAx>
      <c:spPr>
        <a:solidFill>
          <a:srgbClr val="FBFBFB"/>
        </a:solidFill>
      </c:spPr>
    </c:plotArea>
    <c:plotVisOnly val="1"/>
  </c:chart>
</c:chartSpace>
</file>

<file path=xl/charts/chart5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'FEB-2020'!$C$24:$P$24</c:f>
            </c:strRef>
          </c:cat>
          <c:val>
            <c:numRef>
              <c:f>'FEB-2020'!$C$28:$P$28</c:f>
              <c:numCache/>
            </c:numRef>
          </c:val>
        </c:ser>
        <c:axId val="924979577"/>
        <c:axId val="916993230"/>
      </c:barChart>
      <c:catAx>
        <c:axId val="92497957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16993230"/>
      </c:catAx>
      <c:valAx>
        <c:axId val="916993230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924979577"/>
      </c:valAx>
      <c:spPr>
        <a:solidFill>
          <a:srgbClr val="FBFBFB"/>
        </a:solidFill>
      </c:spPr>
    </c:plotArea>
    <c:plotVisOnly val="1"/>
  </c:chart>
</c:chartSpace>
</file>

<file path=xl/charts/chart5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'FEB-2020'!$C$24:$P$24</c:f>
            </c:strRef>
          </c:cat>
          <c:val>
            <c:numRef>
              <c:f>'FEB-2020'!$C$31:$P$31</c:f>
              <c:numCache/>
            </c:numRef>
          </c:val>
        </c:ser>
        <c:axId val="588560937"/>
        <c:axId val="1701958708"/>
      </c:barChart>
      <c:catAx>
        <c:axId val="58856093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01958708"/>
      </c:catAx>
      <c:valAx>
        <c:axId val="170195870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588560937"/>
      </c:valAx>
      <c:spPr>
        <a:solidFill>
          <a:srgbClr val="F9F9F9"/>
        </a:solidFill>
      </c:spPr>
    </c:plotArea>
    <c:plotVisOnly val="1"/>
  </c:chart>
</c:chartSpace>
</file>

<file path=xl/charts/chart5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'FEB-2020'!$C$24:$P$24</c:f>
            </c:strRef>
          </c:cat>
          <c:val>
            <c:numRef>
              <c:f>'FEB-2020'!$C$32:$P$32</c:f>
              <c:numCache/>
            </c:numRef>
          </c:val>
        </c:ser>
        <c:axId val="252182205"/>
        <c:axId val="1162180613"/>
      </c:barChart>
      <c:catAx>
        <c:axId val="25218220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162180613"/>
      </c:catAx>
      <c:valAx>
        <c:axId val="116218061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52182205"/>
        <c:majorUnit val="10.0"/>
      </c:valAx>
      <c:spPr>
        <a:solidFill>
          <a:srgbClr val="F9F9F9"/>
        </a:solidFill>
      </c:spPr>
    </c:plotArea>
    <c:plotVisOnly val="1"/>
  </c:chart>
</c:chartSpace>
</file>

<file path=xl/charts/chart5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'MAR-2020'!$C$24:$P$24</c:f>
            </c:strRef>
          </c:cat>
          <c:val>
            <c:numRef>
              <c:f>'MAR-2020'!$C$27:$P$27</c:f>
              <c:numCache/>
            </c:numRef>
          </c:val>
        </c:ser>
        <c:axId val="68528264"/>
        <c:axId val="1283822767"/>
      </c:barChart>
      <c:catAx>
        <c:axId val="68528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83822767"/>
      </c:catAx>
      <c:valAx>
        <c:axId val="1283822767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68528264"/>
      </c:valAx>
      <c:spPr>
        <a:solidFill>
          <a:srgbClr val="FBFBFB"/>
        </a:solidFill>
      </c:spPr>
    </c:plotArea>
    <c:plotVisOnly val="1"/>
  </c:chart>
</c:chartSpace>
</file>

<file path=xl/charts/chart5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'MAR-2020'!$C$24:$P$24</c:f>
            </c:strRef>
          </c:cat>
          <c:val>
            <c:numRef>
              <c:f>'MAR-2020'!$C$28:$P$28</c:f>
              <c:numCache/>
            </c:numRef>
          </c:val>
        </c:ser>
        <c:axId val="873066061"/>
        <c:axId val="448682518"/>
      </c:barChart>
      <c:catAx>
        <c:axId val="87306606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48682518"/>
      </c:catAx>
      <c:valAx>
        <c:axId val="448682518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873066061"/>
      </c:valAx>
      <c:spPr>
        <a:solidFill>
          <a:srgbClr val="FBFBFB"/>
        </a:solidFill>
      </c:spPr>
    </c:plotArea>
    <c:plotVisOnly val="1"/>
  </c:chart>
</c:chartSpace>
</file>

<file path=xl/charts/chart5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'MAR-2020'!$C$24:$P$24</c:f>
            </c:strRef>
          </c:cat>
          <c:val>
            <c:numRef>
              <c:f>'MAR-2020'!$C$31:$P$31</c:f>
              <c:numCache/>
            </c:numRef>
          </c:val>
        </c:ser>
        <c:axId val="79217246"/>
        <c:axId val="104811382"/>
      </c:barChart>
      <c:catAx>
        <c:axId val="7921724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4811382"/>
      </c:catAx>
      <c:valAx>
        <c:axId val="10481138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79217246"/>
      </c:valAx>
      <c:spPr>
        <a:solidFill>
          <a:srgbClr val="F9F9F9"/>
        </a:solidFill>
      </c:spPr>
    </c:plotArea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'FEB-2019'!$C$24:$Q$24</c:f>
            </c:strRef>
          </c:cat>
          <c:val>
            <c:numRef>
              <c:f>'FEB-2019'!$C$28:$Q$28</c:f>
              <c:numCache/>
            </c:numRef>
          </c:val>
        </c:ser>
        <c:axId val="1031664066"/>
        <c:axId val="1331163857"/>
      </c:barChart>
      <c:catAx>
        <c:axId val="103166406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</a:p>
        </c:txPr>
        <c:crossAx val="1331163857"/>
      </c:catAx>
      <c:valAx>
        <c:axId val="1331163857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031664066"/>
      </c:valAx>
      <c:spPr>
        <a:solidFill>
          <a:srgbClr val="FBFBFB"/>
        </a:solidFill>
      </c:spPr>
    </c:plotArea>
    <c:plotVisOnly val="1"/>
  </c:chart>
</c:chartSpace>
</file>

<file path=xl/charts/chart6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'MAR-2020'!$C$24:$P$24</c:f>
            </c:strRef>
          </c:cat>
          <c:val>
            <c:numRef>
              <c:f>'MAR-2020'!$C$32:$P$32</c:f>
              <c:numCache/>
            </c:numRef>
          </c:val>
        </c:ser>
        <c:axId val="736740964"/>
        <c:axId val="1639565509"/>
      </c:barChart>
      <c:catAx>
        <c:axId val="7367409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39565509"/>
      </c:catAx>
      <c:valAx>
        <c:axId val="163956550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736740964"/>
        <c:majorUnit val="10.0"/>
      </c:valAx>
      <c:spPr>
        <a:solidFill>
          <a:srgbClr val="F9F9F9"/>
        </a:solidFill>
      </c:spPr>
    </c:plotArea>
    <c:plotVisOnly val="1"/>
  </c:chart>
</c:chartSpace>
</file>

<file path=xl/charts/chart6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'ABR-2020'!$C$24:$P$24</c:f>
            </c:strRef>
          </c:cat>
          <c:val>
            <c:numRef>
              <c:f>'ABR-2020'!$C$27:$P$27</c:f>
              <c:numCache/>
            </c:numRef>
          </c:val>
        </c:ser>
        <c:axId val="551883573"/>
        <c:axId val="1059986622"/>
      </c:barChart>
      <c:catAx>
        <c:axId val="5518835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59986622"/>
      </c:catAx>
      <c:valAx>
        <c:axId val="1059986622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551883573"/>
      </c:valAx>
      <c:spPr>
        <a:solidFill>
          <a:srgbClr val="FBFBFB"/>
        </a:solidFill>
      </c:spPr>
    </c:plotArea>
    <c:plotVisOnly val="1"/>
  </c:chart>
</c:chartSpace>
</file>

<file path=xl/charts/chart6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'ABR-2020'!$C$24:$P$24</c:f>
            </c:strRef>
          </c:cat>
          <c:val>
            <c:numRef>
              <c:f>'ABR-2020'!$C$28:$P$28</c:f>
              <c:numCache/>
            </c:numRef>
          </c:val>
        </c:ser>
        <c:axId val="912533150"/>
        <c:axId val="782197600"/>
      </c:barChart>
      <c:catAx>
        <c:axId val="91253315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82197600"/>
      </c:catAx>
      <c:valAx>
        <c:axId val="782197600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912533150"/>
      </c:valAx>
      <c:spPr>
        <a:solidFill>
          <a:srgbClr val="FBFBFB"/>
        </a:solidFill>
      </c:spPr>
    </c:plotArea>
    <c:plotVisOnly val="1"/>
  </c:chart>
</c:chartSpace>
</file>

<file path=xl/charts/chart6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'ABR-2020'!$C$24:$P$24</c:f>
            </c:strRef>
          </c:cat>
          <c:val>
            <c:numRef>
              <c:f>'ABR-2020'!$C$31:$P$31</c:f>
              <c:numCache/>
            </c:numRef>
          </c:val>
        </c:ser>
        <c:axId val="98359397"/>
        <c:axId val="459458760"/>
      </c:barChart>
      <c:catAx>
        <c:axId val="9835939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59458760"/>
      </c:catAx>
      <c:valAx>
        <c:axId val="45945876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98359397"/>
      </c:valAx>
      <c:spPr>
        <a:solidFill>
          <a:srgbClr val="F9F9F9"/>
        </a:solidFill>
      </c:spPr>
    </c:plotArea>
    <c:plotVisOnly val="1"/>
  </c:chart>
</c:chartSpace>
</file>

<file path=xl/charts/chart6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'ABR-2020'!$C$24:$P$24</c:f>
            </c:strRef>
          </c:cat>
          <c:val>
            <c:numRef>
              <c:f>'ABR-2020'!$C$32:$P$32</c:f>
              <c:numCache/>
            </c:numRef>
          </c:val>
        </c:ser>
        <c:axId val="1187195291"/>
        <c:axId val="1861487132"/>
      </c:barChart>
      <c:catAx>
        <c:axId val="11871952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861487132"/>
      </c:catAx>
      <c:valAx>
        <c:axId val="186148713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187195291"/>
        <c:majorUnit val="10.0"/>
      </c:valAx>
      <c:spPr>
        <a:solidFill>
          <a:srgbClr val="F9F9F9"/>
        </a:solidFill>
      </c:spPr>
    </c:plotArea>
    <c:plotVisOnly val="1"/>
  </c:chart>
</c:chartSpace>
</file>

<file path=xl/charts/chart6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'MAY-2020'!$C$24:$P$24</c:f>
            </c:strRef>
          </c:cat>
          <c:val>
            <c:numRef>
              <c:f>'MAY-2020'!$C$27:$P$27</c:f>
              <c:numCache/>
            </c:numRef>
          </c:val>
        </c:ser>
        <c:axId val="291204562"/>
        <c:axId val="233278329"/>
      </c:barChart>
      <c:catAx>
        <c:axId val="29120456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33278329"/>
      </c:catAx>
      <c:valAx>
        <c:axId val="233278329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291204562"/>
      </c:valAx>
      <c:spPr>
        <a:solidFill>
          <a:srgbClr val="FBFBFB"/>
        </a:solidFill>
      </c:spPr>
    </c:plotArea>
    <c:plotVisOnly val="1"/>
  </c:chart>
</c:chartSpace>
</file>

<file path=xl/charts/chart6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'MAY-2020'!$C$24:$P$24</c:f>
            </c:strRef>
          </c:cat>
          <c:val>
            <c:numRef>
              <c:f>'MAY-2020'!$C$28:$P$28</c:f>
              <c:numCache/>
            </c:numRef>
          </c:val>
        </c:ser>
        <c:axId val="832013169"/>
        <c:axId val="1704398268"/>
      </c:barChart>
      <c:catAx>
        <c:axId val="83201316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04398268"/>
      </c:catAx>
      <c:valAx>
        <c:axId val="1704398268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832013169"/>
      </c:valAx>
      <c:spPr>
        <a:solidFill>
          <a:srgbClr val="FBFBFB"/>
        </a:solidFill>
      </c:spPr>
    </c:plotArea>
    <c:plotVisOnly val="1"/>
  </c:chart>
</c:chartSpace>
</file>

<file path=xl/charts/chart6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'MAY-2020'!$C$24:$P$24</c:f>
            </c:strRef>
          </c:cat>
          <c:val>
            <c:numRef>
              <c:f>'MAY-2020'!$C$31:$P$31</c:f>
              <c:numCache/>
            </c:numRef>
          </c:val>
        </c:ser>
        <c:axId val="876069995"/>
        <c:axId val="1151167224"/>
      </c:barChart>
      <c:catAx>
        <c:axId val="8760699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151167224"/>
      </c:catAx>
      <c:valAx>
        <c:axId val="11511672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876069995"/>
      </c:valAx>
      <c:spPr>
        <a:solidFill>
          <a:srgbClr val="F9F9F9"/>
        </a:solidFill>
      </c:spPr>
    </c:plotArea>
    <c:plotVisOnly val="1"/>
  </c:chart>
</c:chartSpace>
</file>

<file path=xl/charts/chart6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'MAY-2020'!$C$24:$P$24</c:f>
            </c:strRef>
          </c:cat>
          <c:val>
            <c:numRef>
              <c:f>'MAY-2020'!$C$32:$P$32</c:f>
              <c:numCache/>
            </c:numRef>
          </c:val>
        </c:ser>
        <c:axId val="1578427529"/>
        <c:axId val="116043954"/>
      </c:barChart>
      <c:catAx>
        <c:axId val="157842752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16043954"/>
      </c:catAx>
      <c:valAx>
        <c:axId val="11604395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578427529"/>
        <c:majorUnit val="10.0"/>
      </c:valAx>
      <c:spPr>
        <a:solidFill>
          <a:srgbClr val="F9F9F9"/>
        </a:solidFill>
      </c:spPr>
    </c:plotArea>
    <c:plotVisOnly val="1"/>
  </c:chart>
</c:chartSpace>
</file>

<file path=xl/charts/chart6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'JUN-2020'!$C$24:$P$24</c:f>
            </c:strRef>
          </c:cat>
          <c:val>
            <c:numRef>
              <c:f>'JUN-2020'!$C$27:$P$27</c:f>
              <c:numCache/>
            </c:numRef>
          </c:val>
        </c:ser>
        <c:axId val="2103171478"/>
        <c:axId val="1693167028"/>
      </c:barChart>
      <c:catAx>
        <c:axId val="210317147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93167028"/>
      </c:catAx>
      <c:valAx>
        <c:axId val="1693167028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2103171478"/>
      </c:valAx>
      <c:spPr>
        <a:solidFill>
          <a:srgbClr val="FBFBFB"/>
        </a:solidFill>
      </c:spPr>
    </c:plotArea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'FEB-2019'!$C$24:$Q$24</c:f>
            </c:strRef>
          </c:cat>
          <c:val>
            <c:numRef>
              <c:f>'FEB-2019'!$C$31:$Q$31</c:f>
              <c:numCache/>
            </c:numRef>
          </c:val>
        </c:ser>
        <c:axId val="598656918"/>
        <c:axId val="1515572234"/>
      </c:barChart>
      <c:catAx>
        <c:axId val="59865691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515572234"/>
      </c:catAx>
      <c:valAx>
        <c:axId val="151557223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598656918"/>
      </c:valAx>
      <c:spPr>
        <a:solidFill>
          <a:srgbClr val="F9F9F9"/>
        </a:solidFill>
      </c:spPr>
    </c:plotArea>
    <c:plotVisOnly val="1"/>
  </c:chart>
</c:chartSpace>
</file>

<file path=xl/charts/chart7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'JUN-2020'!$C$24:$P$24</c:f>
            </c:strRef>
          </c:cat>
          <c:val>
            <c:numRef>
              <c:f>'JUN-2020'!$C$28:$P$28</c:f>
              <c:numCache/>
            </c:numRef>
          </c:val>
        </c:ser>
        <c:axId val="1920641327"/>
        <c:axId val="1614449646"/>
      </c:barChart>
      <c:catAx>
        <c:axId val="19206413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14449646"/>
      </c:catAx>
      <c:valAx>
        <c:axId val="1614449646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920641327"/>
      </c:valAx>
      <c:spPr>
        <a:solidFill>
          <a:srgbClr val="FBFBFB"/>
        </a:solidFill>
      </c:spPr>
    </c:plotArea>
    <c:plotVisOnly val="1"/>
  </c:chart>
</c:chartSpace>
</file>

<file path=xl/charts/chart7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'JUN-2020'!$C$24:$P$24</c:f>
            </c:strRef>
          </c:cat>
          <c:val>
            <c:numRef>
              <c:f>'JUN-2020'!$C$31:$P$31</c:f>
              <c:numCache/>
            </c:numRef>
          </c:val>
        </c:ser>
        <c:axId val="1309587553"/>
        <c:axId val="1781760330"/>
      </c:barChart>
      <c:catAx>
        <c:axId val="130958755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81760330"/>
      </c:catAx>
      <c:valAx>
        <c:axId val="178176033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309587553"/>
      </c:valAx>
      <c:spPr>
        <a:solidFill>
          <a:srgbClr val="F9F9F9"/>
        </a:solidFill>
      </c:spPr>
    </c:plotArea>
    <c:plotVisOnly val="1"/>
  </c:chart>
</c:chartSpace>
</file>

<file path=xl/charts/chart7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'JUN-2020'!$C$24:$P$24</c:f>
            </c:strRef>
          </c:cat>
          <c:val>
            <c:numRef>
              <c:f>'JUN-2020'!$C$32:$P$32</c:f>
              <c:numCache/>
            </c:numRef>
          </c:val>
        </c:ser>
        <c:axId val="267192059"/>
        <c:axId val="129073499"/>
      </c:barChart>
      <c:catAx>
        <c:axId val="2671920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9073499"/>
      </c:catAx>
      <c:valAx>
        <c:axId val="12907349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67192059"/>
        <c:majorUnit val="10.0"/>
      </c:valAx>
      <c:spPr>
        <a:solidFill>
          <a:srgbClr val="F9F9F9"/>
        </a:solidFill>
      </c:spPr>
    </c:plotArea>
    <c:plotVisOnly val="1"/>
  </c:chart>
</c:chartSpace>
</file>

<file path=xl/charts/chart7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'JUL-2020'!$C$24:$P$24</c:f>
            </c:strRef>
          </c:cat>
          <c:val>
            <c:numRef>
              <c:f>'JUL-2020'!$C$27:$P$27</c:f>
              <c:numCache/>
            </c:numRef>
          </c:val>
        </c:ser>
        <c:axId val="862580506"/>
        <c:axId val="617953421"/>
      </c:barChart>
      <c:catAx>
        <c:axId val="86258050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617953421"/>
      </c:catAx>
      <c:valAx>
        <c:axId val="617953421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862580506"/>
      </c:valAx>
      <c:spPr>
        <a:solidFill>
          <a:srgbClr val="FBFBFB"/>
        </a:solidFill>
      </c:spPr>
    </c:plotArea>
    <c:plotVisOnly val="1"/>
  </c:chart>
</c:chartSpace>
</file>

<file path=xl/charts/chart7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'JUL-2020'!$C$24:$P$24</c:f>
            </c:strRef>
          </c:cat>
          <c:val>
            <c:numRef>
              <c:f>'JUL-2020'!$C$28:$P$28</c:f>
              <c:numCache/>
            </c:numRef>
          </c:val>
        </c:ser>
        <c:axId val="1361467031"/>
        <c:axId val="780454294"/>
      </c:barChart>
      <c:catAx>
        <c:axId val="13614670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80454294"/>
      </c:catAx>
      <c:valAx>
        <c:axId val="780454294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361467031"/>
      </c:valAx>
      <c:spPr>
        <a:solidFill>
          <a:srgbClr val="FBFBFB"/>
        </a:solidFill>
      </c:spPr>
    </c:plotArea>
    <c:plotVisOnly val="1"/>
  </c:chart>
</c:chartSpace>
</file>

<file path=xl/charts/chart7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'JUL-2020'!$C$24:$P$24</c:f>
            </c:strRef>
          </c:cat>
          <c:val>
            <c:numRef>
              <c:f>'JUL-2020'!$C$31:$P$31</c:f>
              <c:numCache/>
            </c:numRef>
          </c:val>
        </c:ser>
        <c:axId val="1839415286"/>
        <c:axId val="372462013"/>
      </c:barChart>
      <c:catAx>
        <c:axId val="18394152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72462013"/>
      </c:catAx>
      <c:valAx>
        <c:axId val="37246201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839415286"/>
      </c:valAx>
      <c:spPr>
        <a:solidFill>
          <a:srgbClr val="F9F9F9"/>
        </a:solidFill>
      </c:spPr>
    </c:plotArea>
    <c:plotVisOnly val="1"/>
  </c:chart>
</c:chartSpace>
</file>

<file path=xl/charts/chart7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'JUL-2020'!$C$24:$P$24</c:f>
            </c:strRef>
          </c:cat>
          <c:val>
            <c:numRef>
              <c:f>'JUL-2020'!$C$32:$P$32</c:f>
              <c:numCache/>
            </c:numRef>
          </c:val>
        </c:ser>
        <c:axId val="385769803"/>
        <c:axId val="728783260"/>
      </c:barChart>
      <c:catAx>
        <c:axId val="3857698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728783260"/>
      </c:catAx>
      <c:valAx>
        <c:axId val="72878326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85769803"/>
        <c:majorUnit val="10.0"/>
      </c:valAx>
      <c:spPr>
        <a:solidFill>
          <a:srgbClr val="F9F9F9"/>
        </a:solidFill>
      </c:spPr>
    </c:plotArea>
    <c:plotVisOnly val="1"/>
  </c:chart>
</c:chartSpace>
</file>

<file path=xl/charts/chart7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'AGO-2020'!$C$24:$P$24</c:f>
            </c:strRef>
          </c:cat>
          <c:val>
            <c:numRef>
              <c:f>'AGO-2020'!$C$27:$P$27</c:f>
              <c:numCache/>
            </c:numRef>
          </c:val>
        </c:ser>
        <c:axId val="2022295135"/>
        <c:axId val="2041207127"/>
      </c:barChart>
      <c:catAx>
        <c:axId val="20222951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41207127"/>
      </c:catAx>
      <c:valAx>
        <c:axId val="2041207127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2022295135"/>
      </c:valAx>
      <c:spPr>
        <a:solidFill>
          <a:srgbClr val="FBFBFB"/>
        </a:solidFill>
      </c:spPr>
    </c:plotArea>
    <c:plotVisOnly val="1"/>
  </c:chart>
</c:chartSpace>
</file>

<file path=xl/charts/chart7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'AGO-2020'!$C$24:$P$24</c:f>
            </c:strRef>
          </c:cat>
          <c:val>
            <c:numRef>
              <c:f>'AGO-2020'!$C$28:$P$28</c:f>
              <c:numCache/>
            </c:numRef>
          </c:val>
        </c:ser>
        <c:axId val="336824285"/>
        <c:axId val="286475063"/>
      </c:barChart>
      <c:catAx>
        <c:axId val="33682428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86475063"/>
      </c:catAx>
      <c:valAx>
        <c:axId val="286475063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36824285"/>
      </c:valAx>
      <c:spPr>
        <a:solidFill>
          <a:srgbClr val="FBFBFB"/>
        </a:solidFill>
      </c:spPr>
    </c:plotArea>
    <c:plotVisOnly val="1"/>
  </c:chart>
</c:chartSpace>
</file>

<file path=xl/charts/chart7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'AGO-2020'!$C$24:$P$24</c:f>
            </c:strRef>
          </c:cat>
          <c:val>
            <c:numRef>
              <c:f>'AGO-2020'!$C$31:$P$31</c:f>
              <c:numCache/>
            </c:numRef>
          </c:val>
        </c:ser>
        <c:axId val="1409470313"/>
        <c:axId val="1650130061"/>
      </c:barChart>
      <c:catAx>
        <c:axId val="140947031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50130061"/>
      </c:catAx>
      <c:valAx>
        <c:axId val="165013006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409470313"/>
      </c:valAx>
      <c:spPr>
        <a:solidFill>
          <a:srgbClr val="F9F9F9"/>
        </a:solidFill>
      </c:spPr>
    </c:plotArea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61520394236247236"/>
          <c:y val="0.20511648132021196"/>
          <c:w val="0.9135019302025601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'FEB-2019'!$C$24:$Q$24</c:f>
            </c:strRef>
          </c:cat>
          <c:val>
            <c:numRef>
              <c:f>'FEB-2019'!$C$32:$Q$32</c:f>
              <c:numCache/>
            </c:numRef>
          </c:val>
        </c:ser>
        <c:axId val="40077683"/>
        <c:axId val="10762361"/>
      </c:barChart>
      <c:catAx>
        <c:axId val="400776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0762361"/>
      </c:catAx>
      <c:valAx>
        <c:axId val="1076236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40077683"/>
        <c:majorUnit val="5.0"/>
      </c:valAx>
      <c:spPr>
        <a:solidFill>
          <a:srgbClr val="F9F9F9"/>
        </a:solidFill>
      </c:spPr>
    </c:plotArea>
    <c:plotVisOnly val="1"/>
  </c:chart>
</c:chartSpace>
</file>

<file path=xl/charts/chart8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'AGO-2020'!$C$24:$P$24</c:f>
            </c:strRef>
          </c:cat>
          <c:val>
            <c:numRef>
              <c:f>'AGO-2020'!$C$32:$P$32</c:f>
              <c:numCache/>
            </c:numRef>
          </c:val>
        </c:ser>
        <c:axId val="1565641998"/>
        <c:axId val="1976516493"/>
      </c:barChart>
      <c:catAx>
        <c:axId val="156564199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976516493"/>
      </c:catAx>
      <c:valAx>
        <c:axId val="197651649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565641998"/>
        <c:majorUnit val="10.0"/>
      </c:valAx>
      <c:spPr>
        <a:solidFill>
          <a:srgbClr val="F9F9F9"/>
        </a:solidFill>
      </c:spPr>
    </c:plotArea>
    <c:plotVisOnly val="1"/>
  </c:chart>
</c:chartSpace>
</file>

<file path=xl/charts/chart8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'SEPT-2020'!$C$24:$P$24</c:f>
            </c:strRef>
          </c:cat>
          <c:val>
            <c:numRef>
              <c:f>'SEPT-2020'!$C$27:$P$27</c:f>
              <c:numCache/>
            </c:numRef>
          </c:val>
        </c:ser>
        <c:axId val="489394629"/>
        <c:axId val="162219443"/>
      </c:barChart>
      <c:catAx>
        <c:axId val="48939462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2219443"/>
      </c:catAx>
      <c:valAx>
        <c:axId val="162219443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489394629"/>
      </c:valAx>
      <c:spPr>
        <a:solidFill>
          <a:srgbClr val="FBFBFB"/>
        </a:solidFill>
      </c:spPr>
    </c:plotArea>
    <c:plotVisOnly val="1"/>
  </c:chart>
</c:chartSpace>
</file>

<file path=xl/charts/chart8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'SEPT-2020'!$C$24:$P$24</c:f>
            </c:strRef>
          </c:cat>
          <c:val>
            <c:numRef>
              <c:f>'SEPT-2020'!$C$28:$P$28</c:f>
              <c:numCache/>
            </c:numRef>
          </c:val>
        </c:ser>
        <c:axId val="486598632"/>
        <c:axId val="302051490"/>
      </c:barChart>
      <c:catAx>
        <c:axId val="486598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302051490"/>
      </c:catAx>
      <c:valAx>
        <c:axId val="302051490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486598632"/>
      </c:valAx>
      <c:spPr>
        <a:solidFill>
          <a:srgbClr val="FBFBFB"/>
        </a:solidFill>
      </c:spPr>
    </c:plotArea>
    <c:plotVisOnly val="1"/>
  </c:chart>
</c:chartSpace>
</file>

<file path=xl/charts/chart8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'SEPT-2020'!$C$24:$P$24</c:f>
            </c:strRef>
          </c:cat>
          <c:val>
            <c:numRef>
              <c:f>'SEPT-2020'!$C$31:$P$31</c:f>
              <c:numCache/>
            </c:numRef>
          </c:val>
        </c:ser>
        <c:axId val="904881801"/>
        <c:axId val="1104118693"/>
      </c:barChart>
      <c:catAx>
        <c:axId val="9048818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104118693"/>
      </c:catAx>
      <c:valAx>
        <c:axId val="110411869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904881801"/>
      </c:valAx>
      <c:spPr>
        <a:solidFill>
          <a:srgbClr val="F9F9F9"/>
        </a:solidFill>
      </c:spPr>
    </c:plotArea>
    <c:plotVisOnly val="1"/>
  </c:chart>
</c:chartSpace>
</file>

<file path=xl/charts/chart8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'SEPT-2020'!$C$24:$P$24</c:f>
            </c:strRef>
          </c:cat>
          <c:val>
            <c:numRef>
              <c:f>'SEPT-2020'!$C$32:$P$32</c:f>
              <c:numCache/>
            </c:numRef>
          </c:val>
        </c:ser>
        <c:axId val="201053984"/>
        <c:axId val="112837321"/>
      </c:barChart>
      <c:catAx>
        <c:axId val="201053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12837321"/>
      </c:catAx>
      <c:valAx>
        <c:axId val="11283732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1053984"/>
        <c:majorUnit val="10.0"/>
      </c:valAx>
      <c:spPr>
        <a:solidFill>
          <a:srgbClr val="F9F9F9"/>
        </a:solidFill>
      </c:spPr>
    </c:plotArea>
    <c:plotVisOnly val="1"/>
  </c:chart>
</c:chartSpace>
</file>

<file path=xl/charts/chart8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'OCT-2020'!$C$24:$P$24</c:f>
            </c:strRef>
          </c:cat>
          <c:val>
            <c:numRef>
              <c:f>'OCT-2020'!$C$27:$P$27</c:f>
              <c:numCache/>
            </c:numRef>
          </c:val>
        </c:ser>
        <c:axId val="484102506"/>
        <c:axId val="1260074129"/>
      </c:barChart>
      <c:catAx>
        <c:axId val="48410250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260074129"/>
      </c:catAx>
      <c:valAx>
        <c:axId val="1260074129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484102506"/>
      </c:valAx>
      <c:spPr>
        <a:solidFill>
          <a:srgbClr val="FBFBFB"/>
        </a:solidFill>
      </c:spPr>
    </c:plotArea>
    <c:plotVisOnly val="1"/>
  </c:chart>
</c:chartSpace>
</file>

<file path=xl/charts/chart8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'OCT-2020'!$C$24:$P$24</c:f>
            </c:strRef>
          </c:cat>
          <c:val>
            <c:numRef>
              <c:f>'OCT-2020'!$C$28:$P$28</c:f>
              <c:numCache/>
            </c:numRef>
          </c:val>
        </c:ser>
        <c:axId val="1951183244"/>
        <c:axId val="902656274"/>
      </c:barChart>
      <c:catAx>
        <c:axId val="19511832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02656274"/>
      </c:catAx>
      <c:valAx>
        <c:axId val="902656274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951183244"/>
      </c:valAx>
      <c:spPr>
        <a:solidFill>
          <a:srgbClr val="FBFBFB"/>
        </a:solidFill>
      </c:spPr>
    </c:plotArea>
    <c:plotVisOnly val="1"/>
  </c:chart>
</c:chartSpace>
</file>

<file path=xl/charts/chart8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'OCT-2020'!$C$24:$P$24</c:f>
            </c:strRef>
          </c:cat>
          <c:val>
            <c:numRef>
              <c:f>'OCT-2020'!$C$31:$P$31</c:f>
              <c:numCache/>
            </c:numRef>
          </c:val>
        </c:ser>
        <c:axId val="792703878"/>
        <c:axId val="1603281468"/>
      </c:barChart>
      <c:catAx>
        <c:axId val="79270387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03281468"/>
      </c:catAx>
      <c:valAx>
        <c:axId val="160328146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792703878"/>
      </c:valAx>
      <c:spPr>
        <a:solidFill>
          <a:srgbClr val="F9F9F9"/>
        </a:solidFill>
      </c:spPr>
    </c:plotArea>
    <c:plotVisOnly val="1"/>
  </c:chart>
</c:chartSpace>
</file>

<file path=xl/charts/chart8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'OCT-2020'!$C$24:$P$24</c:f>
            </c:strRef>
          </c:cat>
          <c:val>
            <c:numRef>
              <c:f>'OCT-2020'!$C$32:$P$32</c:f>
              <c:numCache/>
            </c:numRef>
          </c:val>
        </c:ser>
        <c:axId val="1883375267"/>
        <c:axId val="660314583"/>
      </c:barChart>
      <c:catAx>
        <c:axId val="188337526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660314583"/>
      </c:catAx>
      <c:valAx>
        <c:axId val="66031458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883375267"/>
        <c:majorUnit val="10.0"/>
      </c:valAx>
      <c:spPr>
        <a:solidFill>
          <a:srgbClr val="F9F9F9"/>
        </a:solidFill>
      </c:spPr>
    </c:plotArea>
    <c:plotVisOnly val="1"/>
  </c:chart>
</c:chartSpace>
</file>

<file path=xl/charts/chart8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chemeClr val="accent4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20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'NOV-2020'!$C$24:$P$24</c:f>
            </c:strRef>
          </c:cat>
          <c:val>
            <c:numRef>
              <c:f>'NOV-2020'!$C$27:$P$27</c:f>
              <c:numCache/>
            </c:numRef>
          </c:val>
        </c:ser>
        <c:axId val="99823810"/>
        <c:axId val="1635327827"/>
      </c:barChart>
      <c:catAx>
        <c:axId val="998238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35327827"/>
      </c:catAx>
      <c:valAx>
        <c:axId val="1635327827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99823810"/>
      </c:valAx>
      <c:spPr>
        <a:solidFill>
          <a:srgbClr val="FBFBFB"/>
        </a:solidFill>
      </c:spPr>
    </c:plotArea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'MAR-2019'!$C$24:$Q$24</c:f>
            </c:strRef>
          </c:cat>
          <c:val>
            <c:numRef>
              <c:f>'MAR-2019'!$C$27:$Q$27</c:f>
              <c:numCache/>
            </c:numRef>
          </c:val>
        </c:ser>
        <c:axId val="509594872"/>
        <c:axId val="1467192365"/>
      </c:barChart>
      <c:catAx>
        <c:axId val="509594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467192365"/>
      </c:catAx>
      <c:valAx>
        <c:axId val="1467192365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509594872"/>
      </c:valAx>
      <c:spPr>
        <a:solidFill>
          <a:srgbClr val="FBFBFB"/>
        </a:solidFill>
      </c:spPr>
    </c:plotArea>
    <c:plotVisOnly val="1"/>
  </c:chart>
</c:chartSpace>
</file>

<file path=xl/charts/chart9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chemeClr val="accent4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20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'NOV-2020'!$C$24:$P$24</c:f>
            </c:strRef>
          </c:cat>
          <c:val>
            <c:numRef>
              <c:f>'NOV-2020'!$C$28:$P$28</c:f>
              <c:numCache/>
            </c:numRef>
          </c:val>
        </c:ser>
        <c:axId val="1168101131"/>
        <c:axId val="172450612"/>
      </c:barChart>
      <c:catAx>
        <c:axId val="11681011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72450612"/>
      </c:catAx>
      <c:valAx>
        <c:axId val="172450612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</a:p>
        </c:txPr>
        <c:crossAx val="1168101131"/>
      </c:valAx>
      <c:spPr>
        <a:solidFill>
          <a:srgbClr val="FBFBFB"/>
        </a:solidFill>
      </c:spPr>
    </c:plotArea>
    <c:plotVisOnly val="1"/>
  </c:chart>
</c:chartSpace>
</file>

<file path=xl/charts/chart9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20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'NOV-2020'!$C$24:$P$24</c:f>
            </c:strRef>
          </c:cat>
          <c:val>
            <c:numRef>
              <c:f>'NOV-2020'!$C$31:$P$31</c:f>
              <c:numCache/>
            </c:numRef>
          </c:val>
        </c:ser>
        <c:axId val="868691607"/>
        <c:axId val="494133387"/>
      </c:barChart>
      <c:catAx>
        <c:axId val="8686916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494133387"/>
      </c:catAx>
      <c:valAx>
        <c:axId val="49413338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</a:p>
        </c:txPr>
        <c:crossAx val="868691607"/>
      </c:valAx>
      <c:spPr>
        <a:solidFill>
          <a:srgbClr val="F9F9F9"/>
        </a:solidFill>
      </c:spPr>
    </c:plotArea>
    <c:plotVisOnly val="1"/>
  </c:chart>
</c:chartSpace>
</file>

<file path=xl/charts/chart9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20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'NOV-2020'!$C$24:$P$24</c:f>
            </c:strRef>
          </c:cat>
          <c:val>
            <c:numRef>
              <c:f>'NOV-2020'!$C$32:$P$32</c:f>
              <c:numCache/>
            </c:numRef>
          </c:val>
        </c:ser>
        <c:axId val="1322118396"/>
        <c:axId val="649121922"/>
      </c:barChart>
      <c:catAx>
        <c:axId val="13221183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649121922"/>
      </c:catAx>
      <c:valAx>
        <c:axId val="64912192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</a:p>
        </c:txPr>
        <c:crossAx val="1322118396"/>
        <c:majorUnit val="10.0"/>
      </c:valAx>
      <c:spPr>
        <a:solidFill>
          <a:srgbClr val="F9F9F9"/>
        </a:solidFill>
      </c:spPr>
    </c:plotArea>
    <c:plotVisOnly val="1"/>
  </c:chart>
</c:chartSpace>
</file>

<file path=xl/charts/chart9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'DIC-2020'!$C$24:$P$24</c:f>
            </c:strRef>
          </c:cat>
          <c:val>
            <c:numRef>
              <c:f>'DIC-2020'!$C$27:$P$27</c:f>
              <c:numCache/>
            </c:numRef>
          </c:val>
        </c:ser>
        <c:axId val="1750488638"/>
        <c:axId val="2029990855"/>
      </c:barChart>
      <c:catAx>
        <c:axId val="175048863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29990855"/>
      </c:catAx>
      <c:valAx>
        <c:axId val="2029990855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750488638"/>
      </c:valAx>
      <c:spPr>
        <a:solidFill>
          <a:srgbClr val="FBFBFB"/>
        </a:solidFill>
      </c:spPr>
    </c:plotArea>
    <c:plotVisOnly val="1"/>
  </c:chart>
</c:chartSpace>
</file>

<file path=xl/charts/chart9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'DIC-2020'!$C$24:$P$24</c:f>
            </c:strRef>
          </c:cat>
          <c:val>
            <c:numRef>
              <c:f>'DIC-2020'!$C$28:$P$28</c:f>
              <c:numCache/>
            </c:numRef>
          </c:val>
        </c:ser>
        <c:axId val="31048479"/>
        <c:axId val="222928408"/>
      </c:barChart>
      <c:catAx>
        <c:axId val="310484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22928408"/>
      </c:catAx>
      <c:valAx>
        <c:axId val="222928408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31048479"/>
      </c:valAx>
      <c:spPr>
        <a:solidFill>
          <a:srgbClr val="FBFBFB"/>
        </a:solidFill>
      </c:spPr>
    </c:plotArea>
    <c:plotVisOnly val="1"/>
  </c:chart>
</c:chartSpace>
</file>

<file path=xl/charts/chart9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'DIC-2020'!$C$24:$P$24</c:f>
            </c:strRef>
          </c:cat>
          <c:val>
            <c:numRef>
              <c:f>'DIC-2020'!$C$31:$P$31</c:f>
              <c:numCache/>
            </c:numRef>
          </c:val>
        </c:ser>
        <c:axId val="825249692"/>
        <c:axId val="1678588880"/>
      </c:barChart>
      <c:catAx>
        <c:axId val="8252496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678588880"/>
      </c:catAx>
      <c:valAx>
        <c:axId val="16785888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825249692"/>
      </c:valAx>
      <c:spPr>
        <a:solidFill>
          <a:srgbClr val="F9F9F9"/>
        </a:solidFill>
      </c:spPr>
    </c:plotArea>
    <c:plotVisOnly val="1"/>
  </c:chart>
</c:chartSpace>
</file>

<file path=xl/charts/chart9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  <a:r>
              <a:rPr b="1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15210716736900635"/>
          <c:y val="0.01627730495707658"/>
        </c:manualLayout>
      </c:layout>
      <c:overlay val="0"/>
    </c:title>
    <c:plotArea>
      <c:layout>
        <c:manualLayout>
          <c:xMode val="edge"/>
          <c:yMode val="edge"/>
          <c:x val="0.05596219802081249"/>
          <c:y val="0.20511648132021196"/>
          <c:w val="0.9212833689305353"/>
          <c:h val="0.6469891856029584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3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'DIC-2020'!$C$24:$P$24</c:f>
            </c:strRef>
          </c:cat>
          <c:val>
            <c:numRef>
              <c:f>'DIC-2020'!$C$32:$P$32</c:f>
              <c:numCache/>
            </c:numRef>
          </c:val>
        </c:ser>
        <c:axId val="1446758969"/>
        <c:axId val="2092118738"/>
      </c:barChart>
      <c:catAx>
        <c:axId val="144675896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2092118738"/>
      </c:catAx>
      <c:valAx>
        <c:axId val="209211873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1446758969"/>
        <c:majorUnit val="10.0"/>
      </c:valAx>
      <c:spPr>
        <a:solidFill>
          <a:srgbClr val="F9F9F9"/>
        </a:solidFill>
      </c:spPr>
    </c:plotArea>
    <c:plotVisOnly val="1"/>
  </c:chart>
</c:chartSpace>
</file>

<file path=xl/charts/chart9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15690808076523323"/>
          <c:y val="0.0038446915779231108"/>
        </c:manualLayout>
      </c:layout>
      <c:overlay val="0"/>
    </c:title>
    <c:plotArea>
      <c:layout>
        <c:manualLayout>
          <c:xMode val="edge"/>
          <c:yMode val="edge"/>
          <c:x val="0.04418394257231299"/>
          <c:y val="0.20412222747871578"/>
          <c:w val="0.9322910521067753"/>
          <c:h val="0.6214320027910154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'ENE-2021'!$C$24:$P$24</c:f>
            </c:strRef>
          </c:cat>
          <c:val>
            <c:numRef>
              <c:f>'ENE-2021'!$C$27:$P$27</c:f>
              <c:numCache/>
            </c:numRef>
          </c:val>
        </c:ser>
        <c:axId val="1523607188"/>
        <c:axId val="841499829"/>
      </c:barChart>
      <c:catAx>
        <c:axId val="15236071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841499829"/>
      </c:catAx>
      <c:valAx>
        <c:axId val="841499829"/>
        <c:scaling>
          <c:orientation val="minMax"/>
          <c:max val="24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523607188"/>
      </c:valAx>
      <c:spPr>
        <a:solidFill>
          <a:srgbClr val="FBFBFB"/>
        </a:solidFill>
      </c:spPr>
    </c:plotArea>
    <c:plotVisOnly val="1"/>
  </c:chart>
</c:chartSpace>
</file>

<file path=xl/charts/chart9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b) Prueba de tensión de Cobertura 
(Prueba de tensión reversa, % de depósitos de corto plazo coberturados)	</a:t>
            </a:r>
          </a:p>
        </c:rich>
      </c:tx>
      <c:layout>
        <c:manualLayout>
          <c:xMode val="edge"/>
          <c:yMode val="edge"/>
          <c:x val="0.006578214647575273"/>
          <c:y val="0.003033964111622241"/>
        </c:manualLayout>
      </c:layout>
      <c:overlay val="0"/>
    </c:title>
    <c:plotArea>
      <c:layout>
        <c:manualLayout>
          <c:xMode val="edge"/>
          <c:yMode val="edge"/>
          <c:x val="0.045436926019235685"/>
          <c:y val="0.2033497429682895"/>
          <c:w val="0.9277298400936272"/>
          <c:h val="0.632807263482877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'ENE-2021'!$C$24:$P$24</c:f>
            </c:strRef>
          </c:cat>
          <c:val>
            <c:numRef>
              <c:f>'ENE-2021'!$C$28:$P$28</c:f>
              <c:numCache/>
            </c:numRef>
          </c:val>
        </c:ser>
        <c:axId val="2021136861"/>
        <c:axId val="1158845540"/>
      </c:barChart>
      <c:catAx>
        <c:axId val="202113686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1158845540"/>
      </c:catAx>
      <c:valAx>
        <c:axId val="1158845540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2021136861"/>
      </c:valAx>
      <c:spPr>
        <a:solidFill>
          <a:srgbClr val="FBFBFB"/>
        </a:solidFill>
      </c:spPr>
    </c:plotArea>
    <c:plotVisOnly val="1"/>
  </c:chart>
</c:chartSpace>
</file>

<file path=xl/charts/chart9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  <a:r>
              <a:rPr b="0" i="0" sz="2000">
                <a:solidFill>
                  <a:srgbClr val="000000"/>
                </a:solidFill>
                <a:latin typeface="+mn-lt"/>
              </a:rPr>
              <a:t>a) Prueba de tensión de Resistencia 
(Número de días que soportará el drenaje de liquidez)	</a:t>
            </a:r>
          </a:p>
        </c:rich>
      </c:tx>
      <c:layout>
        <c:manualLayout>
          <c:xMode val="edge"/>
          <c:yMode val="edge"/>
          <c:x val="0.0095056623399455"/>
          <c:y val="0.014006210453930067"/>
        </c:manualLayout>
      </c:layout>
      <c:overlay val="0"/>
    </c:title>
    <c:plotArea>
      <c:layout>
        <c:manualLayout>
          <c:xMode val="edge"/>
          <c:yMode val="edge"/>
          <c:x val="0.05229554812325484"/>
          <c:y val="0.20707793950127917"/>
          <c:w val="0.9223777442988903"/>
          <c:h val="0.6438611996474348"/>
        </c:manualLayout>
      </c:layout>
      <c:barChart>
        <c:barDir val="col"/>
        <c:ser>
          <c:idx val="0"/>
          <c:order val="0"/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Pt>
            <c:idx val="11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</c:dPt>
          <c:dPt>
            <c:idx val="12"/>
            <c:spPr>
              <a:solidFill>
                <a:srgbClr val="C0000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1" i="0" sz="16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'ENE-2021'!$C$24:$P$24</c:f>
            </c:strRef>
          </c:cat>
          <c:val>
            <c:numRef>
              <c:f>'ENE-2021'!$C$31:$P$31</c:f>
              <c:numCache/>
            </c:numRef>
          </c:val>
        </c:ser>
        <c:axId val="428440508"/>
        <c:axId val="98416647"/>
      </c:barChart>
      <c:catAx>
        <c:axId val="4284405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500">
                <a:solidFill>
                  <a:srgbClr val="000000"/>
                </a:solidFill>
                <a:latin typeface="+mn-lt"/>
              </a:defRPr>
            </a:pPr>
          </a:p>
        </c:txPr>
        <c:crossAx val="98416647"/>
      </c:catAx>
      <c:valAx>
        <c:axId val="9841664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+mn-lt"/>
              </a:defRPr>
            </a:pPr>
          </a:p>
        </c:txPr>
        <c:crossAx val="428440508"/>
      </c:valAx>
      <c:spPr>
        <a:solidFill>
          <a:srgbClr val="F9F9F9"/>
        </a:solidFill>
      </c:spPr>
    </c:plotArea>
    <c:plotVisOnly val="1"/>
  </c:chart>
</c:chartSpace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chart" Target="../charts/chart33.xml"/><Relationship Id="rId2" Type="http://schemas.openxmlformats.org/officeDocument/2006/relationships/chart" Target="../charts/chart34.xml"/><Relationship Id="rId3" Type="http://schemas.openxmlformats.org/officeDocument/2006/relationships/chart" Target="../charts/chart35.xml"/><Relationship Id="rId4" Type="http://schemas.openxmlformats.org/officeDocument/2006/relationships/chart" Target="../charts/chart36.xml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chart" Target="../charts/chart37.xml"/><Relationship Id="rId2" Type="http://schemas.openxmlformats.org/officeDocument/2006/relationships/chart" Target="../charts/chart38.xml"/><Relationship Id="rId3" Type="http://schemas.openxmlformats.org/officeDocument/2006/relationships/chart" Target="../charts/chart39.xml"/><Relationship Id="rId4" Type="http://schemas.openxmlformats.org/officeDocument/2006/relationships/chart" Target="../charts/chart40.xml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chart" Target="../charts/chart41.xml"/><Relationship Id="rId2" Type="http://schemas.openxmlformats.org/officeDocument/2006/relationships/chart" Target="../charts/chart42.xml"/><Relationship Id="rId3" Type="http://schemas.openxmlformats.org/officeDocument/2006/relationships/chart" Target="../charts/chart43.xml"/><Relationship Id="rId4" Type="http://schemas.openxmlformats.org/officeDocument/2006/relationships/chart" Target="../charts/chart44.xml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chart" Target="../charts/chart45.xml"/><Relationship Id="rId2" Type="http://schemas.openxmlformats.org/officeDocument/2006/relationships/chart" Target="../charts/chart46.xml"/><Relationship Id="rId3" Type="http://schemas.openxmlformats.org/officeDocument/2006/relationships/chart" Target="../charts/chart47.xml"/><Relationship Id="rId4" Type="http://schemas.openxmlformats.org/officeDocument/2006/relationships/chart" Target="../charts/chart48.xml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chart" Target="../charts/chart49.xml"/><Relationship Id="rId2" Type="http://schemas.openxmlformats.org/officeDocument/2006/relationships/chart" Target="../charts/chart50.xml"/><Relationship Id="rId3" Type="http://schemas.openxmlformats.org/officeDocument/2006/relationships/chart" Target="../charts/chart51.xml"/><Relationship Id="rId4" Type="http://schemas.openxmlformats.org/officeDocument/2006/relationships/chart" Target="../charts/chart52.xml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chart" Target="../charts/chart53.xml"/><Relationship Id="rId2" Type="http://schemas.openxmlformats.org/officeDocument/2006/relationships/chart" Target="../charts/chart54.xml"/><Relationship Id="rId3" Type="http://schemas.openxmlformats.org/officeDocument/2006/relationships/chart" Target="../charts/chart55.xml"/><Relationship Id="rId4" Type="http://schemas.openxmlformats.org/officeDocument/2006/relationships/chart" Target="../charts/chart56.xml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chart" Target="../charts/chart57.xml"/><Relationship Id="rId2" Type="http://schemas.openxmlformats.org/officeDocument/2006/relationships/chart" Target="../charts/chart58.xml"/><Relationship Id="rId3" Type="http://schemas.openxmlformats.org/officeDocument/2006/relationships/chart" Target="../charts/chart59.xml"/><Relationship Id="rId4" Type="http://schemas.openxmlformats.org/officeDocument/2006/relationships/chart" Target="../charts/chart60.xml"/></Relationships>
</file>

<file path=xl/drawings/_rels/drawing17.xml.rels><?xml version="1.0" encoding="UTF-8" standalone="yes"?><Relationships xmlns="http://schemas.openxmlformats.org/package/2006/relationships"><Relationship Id="rId1" Type="http://schemas.openxmlformats.org/officeDocument/2006/relationships/chart" Target="../charts/chart61.xml"/><Relationship Id="rId2" Type="http://schemas.openxmlformats.org/officeDocument/2006/relationships/chart" Target="../charts/chart62.xml"/><Relationship Id="rId3" Type="http://schemas.openxmlformats.org/officeDocument/2006/relationships/chart" Target="../charts/chart63.xml"/><Relationship Id="rId4" Type="http://schemas.openxmlformats.org/officeDocument/2006/relationships/chart" Target="../charts/chart64.xml"/></Relationships>
</file>

<file path=xl/drawings/_rels/drawing18.xml.rels><?xml version="1.0" encoding="UTF-8" standalone="yes"?><Relationships xmlns="http://schemas.openxmlformats.org/package/2006/relationships"><Relationship Id="rId1" Type="http://schemas.openxmlformats.org/officeDocument/2006/relationships/chart" Target="../charts/chart65.xml"/><Relationship Id="rId2" Type="http://schemas.openxmlformats.org/officeDocument/2006/relationships/chart" Target="../charts/chart66.xml"/><Relationship Id="rId3" Type="http://schemas.openxmlformats.org/officeDocument/2006/relationships/chart" Target="../charts/chart67.xml"/><Relationship Id="rId4" Type="http://schemas.openxmlformats.org/officeDocument/2006/relationships/chart" Target="../charts/chart68.xml"/></Relationships>
</file>

<file path=xl/drawings/_rels/drawing19.xml.rels><?xml version="1.0" encoding="UTF-8" standalone="yes"?><Relationships xmlns="http://schemas.openxmlformats.org/package/2006/relationships"><Relationship Id="rId1" Type="http://schemas.openxmlformats.org/officeDocument/2006/relationships/chart" Target="../charts/chart69.xml"/><Relationship Id="rId2" Type="http://schemas.openxmlformats.org/officeDocument/2006/relationships/chart" Target="../charts/chart70.xml"/><Relationship Id="rId3" Type="http://schemas.openxmlformats.org/officeDocument/2006/relationships/chart" Target="../charts/chart71.xml"/><Relationship Id="rId4" Type="http://schemas.openxmlformats.org/officeDocument/2006/relationships/chart" Target="../charts/chart72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/Relationships>
</file>

<file path=xl/drawings/_rels/drawing20.xml.rels><?xml version="1.0" encoding="UTF-8" standalone="yes"?><Relationships xmlns="http://schemas.openxmlformats.org/package/2006/relationships"><Relationship Id="rId1" Type="http://schemas.openxmlformats.org/officeDocument/2006/relationships/chart" Target="../charts/chart73.xml"/><Relationship Id="rId2" Type="http://schemas.openxmlformats.org/officeDocument/2006/relationships/chart" Target="../charts/chart74.xml"/><Relationship Id="rId3" Type="http://schemas.openxmlformats.org/officeDocument/2006/relationships/chart" Target="../charts/chart75.xml"/><Relationship Id="rId4" Type="http://schemas.openxmlformats.org/officeDocument/2006/relationships/chart" Target="../charts/chart76.xml"/></Relationships>
</file>

<file path=xl/drawings/_rels/drawing21.xml.rels><?xml version="1.0" encoding="UTF-8" standalone="yes"?><Relationships xmlns="http://schemas.openxmlformats.org/package/2006/relationships"><Relationship Id="rId1" Type="http://schemas.openxmlformats.org/officeDocument/2006/relationships/chart" Target="../charts/chart77.xml"/><Relationship Id="rId2" Type="http://schemas.openxmlformats.org/officeDocument/2006/relationships/chart" Target="../charts/chart78.xml"/><Relationship Id="rId3" Type="http://schemas.openxmlformats.org/officeDocument/2006/relationships/chart" Target="../charts/chart79.xml"/><Relationship Id="rId4" Type="http://schemas.openxmlformats.org/officeDocument/2006/relationships/chart" Target="../charts/chart80.xml"/></Relationships>
</file>

<file path=xl/drawings/_rels/drawing22.xml.rels><?xml version="1.0" encoding="UTF-8" standalone="yes"?><Relationships xmlns="http://schemas.openxmlformats.org/package/2006/relationships"><Relationship Id="rId1" Type="http://schemas.openxmlformats.org/officeDocument/2006/relationships/chart" Target="../charts/chart81.xml"/><Relationship Id="rId2" Type="http://schemas.openxmlformats.org/officeDocument/2006/relationships/chart" Target="../charts/chart82.xml"/><Relationship Id="rId3" Type="http://schemas.openxmlformats.org/officeDocument/2006/relationships/chart" Target="../charts/chart83.xml"/><Relationship Id="rId4" Type="http://schemas.openxmlformats.org/officeDocument/2006/relationships/chart" Target="../charts/chart84.xml"/></Relationships>
</file>

<file path=xl/drawings/_rels/drawing23.xml.rels><?xml version="1.0" encoding="UTF-8" standalone="yes"?><Relationships xmlns="http://schemas.openxmlformats.org/package/2006/relationships"><Relationship Id="rId1" Type="http://schemas.openxmlformats.org/officeDocument/2006/relationships/chart" Target="../charts/chart85.xml"/><Relationship Id="rId2" Type="http://schemas.openxmlformats.org/officeDocument/2006/relationships/chart" Target="../charts/chart86.xml"/><Relationship Id="rId3" Type="http://schemas.openxmlformats.org/officeDocument/2006/relationships/chart" Target="../charts/chart87.xml"/><Relationship Id="rId4" Type="http://schemas.openxmlformats.org/officeDocument/2006/relationships/chart" Target="../charts/chart88.xml"/></Relationships>
</file>

<file path=xl/drawings/_rels/drawing24.xml.rels><?xml version="1.0" encoding="UTF-8" standalone="yes"?><Relationships xmlns="http://schemas.openxmlformats.org/package/2006/relationships"><Relationship Id="rId1" Type="http://schemas.openxmlformats.org/officeDocument/2006/relationships/chart" Target="../charts/chart89.xml"/><Relationship Id="rId2" Type="http://schemas.openxmlformats.org/officeDocument/2006/relationships/chart" Target="../charts/chart90.xml"/><Relationship Id="rId3" Type="http://schemas.openxmlformats.org/officeDocument/2006/relationships/chart" Target="../charts/chart91.xml"/><Relationship Id="rId4" Type="http://schemas.openxmlformats.org/officeDocument/2006/relationships/chart" Target="../charts/chart92.xml"/></Relationships>
</file>

<file path=xl/drawings/_rels/drawing25.xml.rels><?xml version="1.0" encoding="UTF-8" standalone="yes"?><Relationships xmlns="http://schemas.openxmlformats.org/package/2006/relationships"><Relationship Id="rId1" Type="http://schemas.openxmlformats.org/officeDocument/2006/relationships/chart" Target="../charts/chart93.xml"/><Relationship Id="rId2" Type="http://schemas.openxmlformats.org/officeDocument/2006/relationships/chart" Target="../charts/chart94.xml"/><Relationship Id="rId3" Type="http://schemas.openxmlformats.org/officeDocument/2006/relationships/chart" Target="../charts/chart95.xml"/><Relationship Id="rId4" Type="http://schemas.openxmlformats.org/officeDocument/2006/relationships/chart" Target="../charts/chart96.xml"/></Relationships>
</file>

<file path=xl/drawings/_rels/drawing26.xml.rels><?xml version="1.0" encoding="UTF-8" standalone="yes"?><Relationships xmlns="http://schemas.openxmlformats.org/package/2006/relationships"><Relationship Id="rId1" Type="http://schemas.openxmlformats.org/officeDocument/2006/relationships/chart" Target="../charts/chart97.xml"/><Relationship Id="rId2" Type="http://schemas.openxmlformats.org/officeDocument/2006/relationships/chart" Target="../charts/chart98.xml"/><Relationship Id="rId3" Type="http://schemas.openxmlformats.org/officeDocument/2006/relationships/chart" Target="../charts/chart99.xml"/><Relationship Id="rId4" Type="http://schemas.openxmlformats.org/officeDocument/2006/relationships/chart" Target="../charts/chart100.xml"/></Relationships>
</file>

<file path=xl/drawings/_rels/drawing27.xml.rels><?xml version="1.0" encoding="UTF-8" standalone="yes"?><Relationships xmlns="http://schemas.openxmlformats.org/package/2006/relationships"><Relationship Id="rId1" Type="http://schemas.openxmlformats.org/officeDocument/2006/relationships/chart" Target="../charts/chart101.xml"/><Relationship Id="rId2" Type="http://schemas.openxmlformats.org/officeDocument/2006/relationships/chart" Target="../charts/chart102.xml"/><Relationship Id="rId3" Type="http://schemas.openxmlformats.org/officeDocument/2006/relationships/chart" Target="../charts/chart103.xml"/><Relationship Id="rId4" Type="http://schemas.openxmlformats.org/officeDocument/2006/relationships/chart" Target="../charts/chart104.xml"/></Relationships>
</file>

<file path=xl/drawings/_rels/drawing28.xml.rels><?xml version="1.0" encoding="UTF-8" standalone="yes"?><Relationships xmlns="http://schemas.openxmlformats.org/package/2006/relationships"><Relationship Id="rId1" Type="http://schemas.openxmlformats.org/officeDocument/2006/relationships/chart" Target="../charts/chart105.xml"/><Relationship Id="rId2" Type="http://schemas.openxmlformats.org/officeDocument/2006/relationships/chart" Target="../charts/chart106.xml"/><Relationship Id="rId3" Type="http://schemas.openxmlformats.org/officeDocument/2006/relationships/chart" Target="../charts/chart107.xml"/><Relationship Id="rId4" Type="http://schemas.openxmlformats.org/officeDocument/2006/relationships/chart" Target="../charts/chart108.xml"/></Relationships>
</file>

<file path=xl/drawings/_rels/drawing29.xml.rels><?xml version="1.0" encoding="UTF-8" standalone="yes"?><Relationships xmlns="http://schemas.openxmlformats.org/package/2006/relationships"><Relationship Id="rId1" Type="http://schemas.openxmlformats.org/officeDocument/2006/relationships/chart" Target="../charts/chart109.xml"/><Relationship Id="rId2" Type="http://schemas.openxmlformats.org/officeDocument/2006/relationships/chart" Target="../charts/chart110.xml"/><Relationship Id="rId3" Type="http://schemas.openxmlformats.org/officeDocument/2006/relationships/chart" Target="../charts/chart111.xml"/><Relationship Id="rId4" Type="http://schemas.openxmlformats.org/officeDocument/2006/relationships/chart" Target="../charts/chart112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<Relationship Id="rId3" Type="http://schemas.openxmlformats.org/officeDocument/2006/relationships/chart" Target="../charts/chart7.xml"/><Relationship Id="rId4" Type="http://schemas.openxmlformats.org/officeDocument/2006/relationships/chart" Target="../charts/chart8.xml"/></Relationships>
</file>

<file path=xl/drawings/_rels/drawing30.xml.rels><?xml version="1.0" encoding="UTF-8" standalone="yes"?><Relationships xmlns="http://schemas.openxmlformats.org/package/2006/relationships"><Relationship Id="rId1" Type="http://schemas.openxmlformats.org/officeDocument/2006/relationships/chart" Target="../charts/chart113.xml"/><Relationship Id="rId2" Type="http://schemas.openxmlformats.org/officeDocument/2006/relationships/chart" Target="../charts/chart114.xml"/><Relationship Id="rId3" Type="http://schemas.openxmlformats.org/officeDocument/2006/relationships/chart" Target="../charts/chart115.xml"/><Relationship Id="rId4" Type="http://schemas.openxmlformats.org/officeDocument/2006/relationships/chart" Target="../charts/chart116.xml"/></Relationships>
</file>

<file path=xl/drawings/_rels/drawing3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17.xml"/><Relationship Id="rId2" Type="http://schemas.openxmlformats.org/officeDocument/2006/relationships/chart" Target="../charts/chart118.xml"/><Relationship Id="rId3" Type="http://schemas.openxmlformats.org/officeDocument/2006/relationships/chart" Target="../charts/chart119.xml"/><Relationship Id="rId4" Type="http://schemas.openxmlformats.org/officeDocument/2006/relationships/chart" Target="../charts/chart120.xml"/></Relationships>
</file>

<file path=xl/drawings/_rels/drawing3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21.xml"/><Relationship Id="rId2" Type="http://schemas.openxmlformats.org/officeDocument/2006/relationships/chart" Target="../charts/chart122.xml"/><Relationship Id="rId3" Type="http://schemas.openxmlformats.org/officeDocument/2006/relationships/chart" Target="../charts/chart123.xml"/><Relationship Id="rId4" Type="http://schemas.openxmlformats.org/officeDocument/2006/relationships/chart" Target="../charts/chart124.xml"/></Relationships>
</file>

<file path=xl/drawings/_rels/drawing3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25.xml"/><Relationship Id="rId2" Type="http://schemas.openxmlformats.org/officeDocument/2006/relationships/chart" Target="../charts/chart126.xml"/><Relationship Id="rId3" Type="http://schemas.openxmlformats.org/officeDocument/2006/relationships/chart" Target="../charts/chart127.xml"/><Relationship Id="rId4" Type="http://schemas.openxmlformats.org/officeDocument/2006/relationships/chart" Target="../charts/chart128.xml"/></Relationships>
</file>

<file path=xl/drawings/_rels/drawing3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29.xml"/><Relationship Id="rId2" Type="http://schemas.openxmlformats.org/officeDocument/2006/relationships/chart" Target="../charts/chart130.xml"/><Relationship Id="rId3" Type="http://schemas.openxmlformats.org/officeDocument/2006/relationships/chart" Target="../charts/chart131.xml"/><Relationship Id="rId4" Type="http://schemas.openxmlformats.org/officeDocument/2006/relationships/chart" Target="../charts/chart132.xml"/></Relationships>
</file>

<file path=xl/drawings/_rels/drawing35.xml.rels><?xml version="1.0" encoding="UTF-8" standalone="yes"?><Relationships xmlns="http://schemas.openxmlformats.org/package/2006/relationships"><Relationship Id="rId1" Type="http://schemas.openxmlformats.org/officeDocument/2006/relationships/chart" Target="../charts/chart133.xml"/><Relationship Id="rId2" Type="http://schemas.openxmlformats.org/officeDocument/2006/relationships/chart" Target="../charts/chart134.xml"/><Relationship Id="rId3" Type="http://schemas.openxmlformats.org/officeDocument/2006/relationships/chart" Target="../charts/chart135.xml"/><Relationship Id="rId4" Type="http://schemas.openxmlformats.org/officeDocument/2006/relationships/chart" Target="../charts/chart136.xml"/></Relationships>
</file>

<file path=xl/drawings/_rels/drawing3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37.xml"/><Relationship Id="rId2" Type="http://schemas.openxmlformats.org/officeDocument/2006/relationships/chart" Target="../charts/chart138.xml"/><Relationship Id="rId3" Type="http://schemas.openxmlformats.org/officeDocument/2006/relationships/chart" Target="../charts/chart139.xml"/><Relationship Id="rId4" Type="http://schemas.openxmlformats.org/officeDocument/2006/relationships/chart" Target="../charts/chart140.xml"/></Relationships>
</file>

<file path=xl/drawings/_rels/drawing37.xml.rels><?xml version="1.0" encoding="UTF-8" standalone="yes"?><Relationships xmlns="http://schemas.openxmlformats.org/package/2006/relationships"><Relationship Id="rId1" Type="http://schemas.openxmlformats.org/officeDocument/2006/relationships/chart" Target="../charts/chart141.xml"/><Relationship Id="rId2" Type="http://schemas.openxmlformats.org/officeDocument/2006/relationships/chart" Target="../charts/chart142.xml"/><Relationship Id="rId3" Type="http://schemas.openxmlformats.org/officeDocument/2006/relationships/chart" Target="../charts/chart143.xml"/><Relationship Id="rId4" Type="http://schemas.openxmlformats.org/officeDocument/2006/relationships/chart" Target="../charts/chart144.xml"/></Relationships>
</file>

<file path=xl/drawings/_rels/drawing38.xml.rels><?xml version="1.0" encoding="UTF-8" standalone="yes"?><Relationships xmlns="http://schemas.openxmlformats.org/package/2006/relationships"><Relationship Id="rId1" Type="http://schemas.openxmlformats.org/officeDocument/2006/relationships/chart" Target="../charts/chart145.xml"/><Relationship Id="rId2" Type="http://schemas.openxmlformats.org/officeDocument/2006/relationships/chart" Target="../charts/chart146.xml"/><Relationship Id="rId3" Type="http://schemas.openxmlformats.org/officeDocument/2006/relationships/chart" Target="../charts/chart147.xml"/><Relationship Id="rId4" Type="http://schemas.openxmlformats.org/officeDocument/2006/relationships/chart" Target="../charts/chart148.xml"/></Relationships>
</file>

<file path=xl/drawings/_rels/drawing39.xml.rels><?xml version="1.0" encoding="UTF-8" standalone="yes"?><Relationships xmlns="http://schemas.openxmlformats.org/package/2006/relationships"><Relationship Id="rId1" Type="http://schemas.openxmlformats.org/officeDocument/2006/relationships/chart" Target="../charts/chart149.xml"/><Relationship Id="rId2" Type="http://schemas.openxmlformats.org/officeDocument/2006/relationships/chart" Target="../charts/chart150.xml"/><Relationship Id="rId3" Type="http://schemas.openxmlformats.org/officeDocument/2006/relationships/chart" Target="../charts/chart151.xml"/><Relationship Id="rId4" Type="http://schemas.openxmlformats.org/officeDocument/2006/relationships/chart" Target="../charts/chart152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chart" Target="../charts/chart10.xml"/><Relationship Id="rId3" Type="http://schemas.openxmlformats.org/officeDocument/2006/relationships/chart" Target="../charts/chart11.xml"/><Relationship Id="rId4" Type="http://schemas.openxmlformats.org/officeDocument/2006/relationships/chart" Target="../charts/chart12.xml"/></Relationships>
</file>

<file path=xl/drawings/_rels/drawing40.xml.rels><?xml version="1.0" encoding="UTF-8" standalone="yes"?><Relationships xmlns="http://schemas.openxmlformats.org/package/2006/relationships"><Relationship Id="rId1" Type="http://schemas.openxmlformats.org/officeDocument/2006/relationships/chart" Target="../charts/chart153.xml"/><Relationship Id="rId2" Type="http://schemas.openxmlformats.org/officeDocument/2006/relationships/chart" Target="../charts/chart154.xml"/><Relationship Id="rId3" Type="http://schemas.openxmlformats.org/officeDocument/2006/relationships/chart" Target="../charts/chart155.xml"/><Relationship Id="rId4" Type="http://schemas.openxmlformats.org/officeDocument/2006/relationships/chart" Target="../charts/chart156.xml"/></Relationships>
</file>

<file path=xl/drawings/_rels/drawing4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57.xml"/><Relationship Id="rId2" Type="http://schemas.openxmlformats.org/officeDocument/2006/relationships/chart" Target="../charts/chart158.xml"/><Relationship Id="rId3" Type="http://schemas.openxmlformats.org/officeDocument/2006/relationships/chart" Target="../charts/chart159.xml"/><Relationship Id="rId4" Type="http://schemas.openxmlformats.org/officeDocument/2006/relationships/chart" Target="../charts/chart160.xml"/></Relationships>
</file>

<file path=xl/drawings/_rels/drawing4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61.xml"/><Relationship Id="rId2" Type="http://schemas.openxmlformats.org/officeDocument/2006/relationships/chart" Target="../charts/chart162.xml"/><Relationship Id="rId3" Type="http://schemas.openxmlformats.org/officeDocument/2006/relationships/chart" Target="../charts/chart163.xml"/><Relationship Id="rId4" Type="http://schemas.openxmlformats.org/officeDocument/2006/relationships/chart" Target="../charts/chart164.xml"/></Relationships>
</file>

<file path=xl/drawings/_rels/drawing4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65.xml"/><Relationship Id="rId2" Type="http://schemas.openxmlformats.org/officeDocument/2006/relationships/chart" Target="../charts/chart166.xml"/><Relationship Id="rId3" Type="http://schemas.openxmlformats.org/officeDocument/2006/relationships/chart" Target="../charts/chart167.xml"/><Relationship Id="rId4" Type="http://schemas.openxmlformats.org/officeDocument/2006/relationships/chart" Target="../charts/chart168.xml"/></Relationships>
</file>

<file path=xl/drawings/_rels/drawing4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69.xml"/><Relationship Id="rId2" Type="http://schemas.openxmlformats.org/officeDocument/2006/relationships/chart" Target="../charts/chart170.xml"/><Relationship Id="rId3" Type="http://schemas.openxmlformats.org/officeDocument/2006/relationships/chart" Target="../charts/chart171.xml"/><Relationship Id="rId4" Type="http://schemas.openxmlformats.org/officeDocument/2006/relationships/chart" Target="../charts/chart172.xml"/></Relationships>
</file>

<file path=xl/drawings/_rels/drawing45.xml.rels><?xml version="1.0" encoding="UTF-8" standalone="yes"?><Relationships xmlns="http://schemas.openxmlformats.org/package/2006/relationships"><Relationship Id="rId1" Type="http://schemas.openxmlformats.org/officeDocument/2006/relationships/chart" Target="../charts/chart173.xml"/><Relationship Id="rId2" Type="http://schemas.openxmlformats.org/officeDocument/2006/relationships/chart" Target="../charts/chart174.xml"/><Relationship Id="rId3" Type="http://schemas.openxmlformats.org/officeDocument/2006/relationships/chart" Target="../charts/chart175.xml"/><Relationship Id="rId4" Type="http://schemas.openxmlformats.org/officeDocument/2006/relationships/chart" Target="../charts/chart176.xml"/></Relationships>
</file>

<file path=xl/drawings/_rels/drawing4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77.xml"/><Relationship Id="rId2" Type="http://schemas.openxmlformats.org/officeDocument/2006/relationships/chart" Target="../charts/chart178.xml"/><Relationship Id="rId3" Type="http://schemas.openxmlformats.org/officeDocument/2006/relationships/chart" Target="../charts/chart179.xml"/><Relationship Id="rId4" Type="http://schemas.openxmlformats.org/officeDocument/2006/relationships/chart" Target="../charts/chart180.xml"/></Relationships>
</file>

<file path=xl/drawings/_rels/drawing47.xml.rels><?xml version="1.0" encoding="UTF-8" standalone="yes"?><Relationships xmlns="http://schemas.openxmlformats.org/package/2006/relationships"><Relationship Id="rId1" Type="http://schemas.openxmlformats.org/officeDocument/2006/relationships/chart" Target="../charts/chart181.xml"/><Relationship Id="rId2" Type="http://schemas.openxmlformats.org/officeDocument/2006/relationships/chart" Target="../charts/chart182.xml"/><Relationship Id="rId3" Type="http://schemas.openxmlformats.org/officeDocument/2006/relationships/chart" Target="../charts/chart183.xml"/><Relationship Id="rId4" Type="http://schemas.openxmlformats.org/officeDocument/2006/relationships/chart" Target="../charts/chart184.xml"/></Relationships>
</file>

<file path=xl/drawings/_rels/drawing48.xml.rels><?xml version="1.0" encoding="UTF-8" standalone="yes"?><Relationships xmlns="http://schemas.openxmlformats.org/package/2006/relationships"><Relationship Id="rId1" Type="http://schemas.openxmlformats.org/officeDocument/2006/relationships/chart" Target="../charts/chart185.xml"/><Relationship Id="rId2" Type="http://schemas.openxmlformats.org/officeDocument/2006/relationships/chart" Target="../charts/chart186.xml"/><Relationship Id="rId3" Type="http://schemas.openxmlformats.org/officeDocument/2006/relationships/chart" Target="../charts/chart187.xml"/><Relationship Id="rId4" Type="http://schemas.openxmlformats.org/officeDocument/2006/relationships/chart" Target="../charts/chart188.xml"/></Relationships>
</file>

<file path=xl/drawings/_rels/drawing49.xml.rels><?xml version="1.0" encoding="UTF-8" standalone="yes"?><Relationships xmlns="http://schemas.openxmlformats.org/package/2006/relationships"><Relationship Id="rId1" Type="http://schemas.openxmlformats.org/officeDocument/2006/relationships/chart" Target="../charts/chart189.xml"/><Relationship Id="rId2" Type="http://schemas.openxmlformats.org/officeDocument/2006/relationships/chart" Target="../charts/chart190.xml"/><Relationship Id="rId3" Type="http://schemas.openxmlformats.org/officeDocument/2006/relationships/chart" Target="../charts/chart191.xml"/><Relationship Id="rId4" Type="http://schemas.openxmlformats.org/officeDocument/2006/relationships/chart" Target="../charts/chart192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chart" Target="../charts/chart14.xml"/><Relationship Id="rId3" Type="http://schemas.openxmlformats.org/officeDocument/2006/relationships/chart" Target="../charts/chart15.xml"/><Relationship Id="rId4" Type="http://schemas.openxmlformats.org/officeDocument/2006/relationships/chart" Target="../charts/chart16.xml"/></Relationships>
</file>

<file path=xl/drawings/_rels/drawing50.xml.rels><?xml version="1.0" encoding="UTF-8" standalone="yes"?><Relationships xmlns="http://schemas.openxmlformats.org/package/2006/relationships"><Relationship Id="rId1" Type="http://schemas.openxmlformats.org/officeDocument/2006/relationships/chart" Target="../charts/chart193.xml"/><Relationship Id="rId2" Type="http://schemas.openxmlformats.org/officeDocument/2006/relationships/chart" Target="../charts/chart194.xml"/><Relationship Id="rId3" Type="http://schemas.openxmlformats.org/officeDocument/2006/relationships/chart" Target="../charts/chart195.xml"/><Relationship Id="rId4" Type="http://schemas.openxmlformats.org/officeDocument/2006/relationships/chart" Target="../charts/chart196.xml"/></Relationships>
</file>

<file path=xl/drawings/_rels/drawing5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97.xml"/><Relationship Id="rId2" Type="http://schemas.openxmlformats.org/officeDocument/2006/relationships/chart" Target="../charts/chart198.xml"/><Relationship Id="rId3" Type="http://schemas.openxmlformats.org/officeDocument/2006/relationships/chart" Target="../charts/chart199.xml"/><Relationship Id="rId4" Type="http://schemas.openxmlformats.org/officeDocument/2006/relationships/chart" Target="../charts/chart200.xml"/><Relationship Id="rId5" Type="http://schemas.openxmlformats.org/officeDocument/2006/relationships/chart" Target="../charts/chart201.xml"/><Relationship Id="rId6" Type="http://schemas.openxmlformats.org/officeDocument/2006/relationships/chart" Target="../charts/chart202.xml"/><Relationship Id="rId7" Type="http://schemas.openxmlformats.org/officeDocument/2006/relationships/chart" Target="../charts/chart203.xml"/><Relationship Id="rId8" Type="http://schemas.openxmlformats.org/officeDocument/2006/relationships/chart" Target="../charts/chart204.xml"/></Relationships>
</file>

<file path=xl/drawings/_rels/drawing52.xml.rels><?xml version="1.0" encoding="UTF-8" standalone="yes"?><Relationships xmlns="http://schemas.openxmlformats.org/package/2006/relationships"><Relationship Id="rId1" Type="http://schemas.openxmlformats.org/officeDocument/2006/relationships/chart" Target="../charts/chart205.xml"/><Relationship Id="rId2" Type="http://schemas.openxmlformats.org/officeDocument/2006/relationships/chart" Target="../charts/chart206.xml"/><Relationship Id="rId3" Type="http://schemas.openxmlformats.org/officeDocument/2006/relationships/chart" Target="../charts/chart207.xml"/><Relationship Id="rId4" Type="http://schemas.openxmlformats.org/officeDocument/2006/relationships/chart" Target="../charts/chart208.xml"/></Relationships>
</file>

<file path=xl/drawings/_rels/drawing5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09.xml"/><Relationship Id="rId2" Type="http://schemas.openxmlformats.org/officeDocument/2006/relationships/chart" Target="../charts/chart210.xml"/><Relationship Id="rId3" Type="http://schemas.openxmlformats.org/officeDocument/2006/relationships/chart" Target="../charts/chart211.xml"/><Relationship Id="rId4" Type="http://schemas.openxmlformats.org/officeDocument/2006/relationships/chart" Target="../charts/chart212.xml"/></Relationships>
</file>

<file path=xl/drawings/_rels/drawing54.xml.rels><?xml version="1.0" encoding="UTF-8" standalone="yes"?><Relationships xmlns="http://schemas.openxmlformats.org/package/2006/relationships"><Relationship Id="rId1" Type="http://schemas.openxmlformats.org/officeDocument/2006/relationships/chart" Target="../charts/chart213.xml"/><Relationship Id="rId2" Type="http://schemas.openxmlformats.org/officeDocument/2006/relationships/chart" Target="../charts/chart214.xml"/><Relationship Id="rId3" Type="http://schemas.openxmlformats.org/officeDocument/2006/relationships/chart" Target="../charts/chart215.xml"/><Relationship Id="rId4" Type="http://schemas.openxmlformats.org/officeDocument/2006/relationships/chart" Target="../charts/chart216.xml"/><Relationship Id="rId5" Type="http://schemas.openxmlformats.org/officeDocument/2006/relationships/chart" Target="../charts/chart217.xml"/><Relationship Id="rId6" Type="http://schemas.openxmlformats.org/officeDocument/2006/relationships/chart" Target="../charts/chart218.xml"/><Relationship Id="rId7" Type="http://schemas.openxmlformats.org/officeDocument/2006/relationships/chart" Target="../charts/chart219.xml"/><Relationship Id="rId8" Type="http://schemas.openxmlformats.org/officeDocument/2006/relationships/chart" Target="../charts/chart220.xml"/></Relationships>
</file>

<file path=xl/drawings/_rels/drawing55.xml.rels><?xml version="1.0" encoding="UTF-8" standalone="yes"?><Relationships xmlns="http://schemas.openxmlformats.org/package/2006/relationships"><Relationship Id="rId1" Type="http://schemas.openxmlformats.org/officeDocument/2006/relationships/chart" Target="../charts/chart221.xml"/><Relationship Id="rId2" Type="http://schemas.openxmlformats.org/officeDocument/2006/relationships/chart" Target="../charts/chart222.xml"/><Relationship Id="rId3" Type="http://schemas.openxmlformats.org/officeDocument/2006/relationships/chart" Target="../charts/chart223.xml"/><Relationship Id="rId4" Type="http://schemas.openxmlformats.org/officeDocument/2006/relationships/chart" Target="../charts/chart224.xml"/><Relationship Id="rId5" Type="http://schemas.openxmlformats.org/officeDocument/2006/relationships/chart" Target="../charts/chart225.xml"/><Relationship Id="rId6" Type="http://schemas.openxmlformats.org/officeDocument/2006/relationships/chart" Target="../charts/chart226.xml"/><Relationship Id="rId7" Type="http://schemas.openxmlformats.org/officeDocument/2006/relationships/chart" Target="../charts/chart227.xml"/><Relationship Id="rId8" Type="http://schemas.openxmlformats.org/officeDocument/2006/relationships/chart" Target="../charts/chart228.xml"/></Relationships>
</file>

<file path=xl/drawings/_rels/drawing56.xml.rels><?xml version="1.0" encoding="UTF-8" standalone="yes"?><Relationships xmlns="http://schemas.openxmlformats.org/package/2006/relationships"><Relationship Id="rId1" Type="http://schemas.openxmlformats.org/officeDocument/2006/relationships/chart" Target="../charts/chart229.xml"/><Relationship Id="rId2" Type="http://schemas.openxmlformats.org/officeDocument/2006/relationships/chart" Target="../charts/chart230.xml"/><Relationship Id="rId3" Type="http://schemas.openxmlformats.org/officeDocument/2006/relationships/chart" Target="../charts/chart231.xml"/><Relationship Id="rId4" Type="http://schemas.openxmlformats.org/officeDocument/2006/relationships/chart" Target="../charts/chart232.xml"/><Relationship Id="rId5" Type="http://schemas.openxmlformats.org/officeDocument/2006/relationships/chart" Target="../charts/chart233.xml"/><Relationship Id="rId6" Type="http://schemas.openxmlformats.org/officeDocument/2006/relationships/chart" Target="../charts/chart234.xml"/><Relationship Id="rId7" Type="http://schemas.openxmlformats.org/officeDocument/2006/relationships/chart" Target="../charts/chart235.xml"/><Relationship Id="rId8" Type="http://schemas.openxmlformats.org/officeDocument/2006/relationships/chart" Target="../charts/chart236.xml"/></Relationships>
</file>

<file path=xl/drawings/_rels/drawing57.xml.rels><?xml version="1.0" encoding="UTF-8" standalone="yes"?><Relationships xmlns="http://schemas.openxmlformats.org/package/2006/relationships"><Relationship Id="rId1" Type="http://schemas.openxmlformats.org/officeDocument/2006/relationships/chart" Target="../charts/chart237.xml"/><Relationship Id="rId2" Type="http://schemas.openxmlformats.org/officeDocument/2006/relationships/chart" Target="../charts/chart238.xml"/><Relationship Id="rId3" Type="http://schemas.openxmlformats.org/officeDocument/2006/relationships/chart" Target="../charts/chart239.xml"/><Relationship Id="rId4" Type="http://schemas.openxmlformats.org/officeDocument/2006/relationships/chart" Target="../charts/chart240.xml"/><Relationship Id="rId5" Type="http://schemas.openxmlformats.org/officeDocument/2006/relationships/chart" Target="../charts/chart241.xml"/><Relationship Id="rId6" Type="http://schemas.openxmlformats.org/officeDocument/2006/relationships/chart" Target="../charts/chart242.xml"/><Relationship Id="rId7" Type="http://schemas.openxmlformats.org/officeDocument/2006/relationships/chart" Target="../charts/chart243.xml"/><Relationship Id="rId8" Type="http://schemas.openxmlformats.org/officeDocument/2006/relationships/chart" Target="../charts/chart244.xml"/></Relationships>
</file>

<file path=xl/drawings/_rels/drawing58.xml.rels><?xml version="1.0" encoding="UTF-8" standalone="yes"?><Relationships xmlns="http://schemas.openxmlformats.org/package/2006/relationships"><Relationship Id="rId1" Type="http://schemas.openxmlformats.org/officeDocument/2006/relationships/chart" Target="../charts/chart245.xml"/><Relationship Id="rId2" Type="http://schemas.openxmlformats.org/officeDocument/2006/relationships/chart" Target="../charts/chart246.xml"/><Relationship Id="rId3" Type="http://schemas.openxmlformats.org/officeDocument/2006/relationships/chart" Target="../charts/chart247.xml"/><Relationship Id="rId4" Type="http://schemas.openxmlformats.org/officeDocument/2006/relationships/chart" Target="../charts/chart248.xml"/><Relationship Id="rId11" Type="http://schemas.openxmlformats.org/officeDocument/2006/relationships/chart" Target="../charts/chart255.xml"/><Relationship Id="rId10" Type="http://schemas.openxmlformats.org/officeDocument/2006/relationships/chart" Target="../charts/chart254.xml"/><Relationship Id="rId12" Type="http://schemas.openxmlformats.org/officeDocument/2006/relationships/chart" Target="../charts/chart256.xml"/><Relationship Id="rId9" Type="http://schemas.openxmlformats.org/officeDocument/2006/relationships/chart" Target="../charts/chart253.xml"/><Relationship Id="rId5" Type="http://schemas.openxmlformats.org/officeDocument/2006/relationships/chart" Target="../charts/chart249.xml"/><Relationship Id="rId6" Type="http://schemas.openxmlformats.org/officeDocument/2006/relationships/chart" Target="../charts/chart250.xml"/><Relationship Id="rId7" Type="http://schemas.openxmlformats.org/officeDocument/2006/relationships/chart" Target="../charts/chart251.xml"/><Relationship Id="rId8" Type="http://schemas.openxmlformats.org/officeDocument/2006/relationships/chart" Target="../charts/chart252.xml"/></Relationships>
</file>

<file path=xl/drawings/_rels/drawing59.xml.rels><?xml version="1.0" encoding="UTF-8" standalone="yes"?><Relationships xmlns="http://schemas.openxmlformats.org/package/2006/relationships"><Relationship Id="rId11" Type="http://schemas.openxmlformats.org/officeDocument/2006/relationships/chart" Target="../charts/chart267.xml"/><Relationship Id="rId10" Type="http://schemas.openxmlformats.org/officeDocument/2006/relationships/chart" Target="../charts/chart266.xml"/><Relationship Id="rId13" Type="http://schemas.openxmlformats.org/officeDocument/2006/relationships/chart" Target="../charts/chart269.xml"/><Relationship Id="rId12" Type="http://schemas.openxmlformats.org/officeDocument/2006/relationships/chart" Target="../charts/chart268.xml"/><Relationship Id="rId1" Type="http://schemas.openxmlformats.org/officeDocument/2006/relationships/chart" Target="../charts/chart257.xml"/><Relationship Id="rId2" Type="http://schemas.openxmlformats.org/officeDocument/2006/relationships/chart" Target="../charts/chart258.xml"/><Relationship Id="rId3" Type="http://schemas.openxmlformats.org/officeDocument/2006/relationships/chart" Target="../charts/chart259.xml"/><Relationship Id="rId4" Type="http://schemas.openxmlformats.org/officeDocument/2006/relationships/chart" Target="../charts/chart260.xml"/><Relationship Id="rId9" Type="http://schemas.openxmlformats.org/officeDocument/2006/relationships/chart" Target="../charts/chart265.xml"/><Relationship Id="rId15" Type="http://schemas.openxmlformats.org/officeDocument/2006/relationships/chart" Target="../charts/chart271.xml"/><Relationship Id="rId14" Type="http://schemas.openxmlformats.org/officeDocument/2006/relationships/chart" Target="../charts/chart270.xml"/><Relationship Id="rId16" Type="http://schemas.openxmlformats.org/officeDocument/2006/relationships/chart" Target="../charts/chart272.xml"/><Relationship Id="rId5" Type="http://schemas.openxmlformats.org/officeDocument/2006/relationships/chart" Target="../charts/chart261.xml"/><Relationship Id="rId6" Type="http://schemas.openxmlformats.org/officeDocument/2006/relationships/chart" Target="../charts/chart262.xml"/><Relationship Id="rId7" Type="http://schemas.openxmlformats.org/officeDocument/2006/relationships/chart" Target="../charts/chart263.xml"/><Relationship Id="rId8" Type="http://schemas.openxmlformats.org/officeDocument/2006/relationships/chart" Target="../charts/chart264.xml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7.xml"/><Relationship Id="rId2" Type="http://schemas.openxmlformats.org/officeDocument/2006/relationships/chart" Target="../charts/chart18.xml"/><Relationship Id="rId3" Type="http://schemas.openxmlformats.org/officeDocument/2006/relationships/chart" Target="../charts/chart19.xml"/><Relationship Id="rId4" Type="http://schemas.openxmlformats.org/officeDocument/2006/relationships/chart" Target="../charts/chart20.xml"/></Relationships>
</file>

<file path=xl/drawings/_rels/drawing60.xml.rels><?xml version="1.0" encoding="UTF-8" standalone="yes"?><Relationships xmlns="http://schemas.openxmlformats.org/package/2006/relationships"><Relationship Id="rId11" Type="http://schemas.openxmlformats.org/officeDocument/2006/relationships/chart" Target="../charts/chart283.xml"/><Relationship Id="rId10" Type="http://schemas.openxmlformats.org/officeDocument/2006/relationships/chart" Target="../charts/chart282.xml"/><Relationship Id="rId13" Type="http://schemas.openxmlformats.org/officeDocument/2006/relationships/chart" Target="../charts/chart285.xml"/><Relationship Id="rId12" Type="http://schemas.openxmlformats.org/officeDocument/2006/relationships/chart" Target="../charts/chart284.xml"/><Relationship Id="rId1" Type="http://schemas.openxmlformats.org/officeDocument/2006/relationships/chart" Target="../charts/chart273.xml"/><Relationship Id="rId2" Type="http://schemas.openxmlformats.org/officeDocument/2006/relationships/chart" Target="../charts/chart274.xml"/><Relationship Id="rId3" Type="http://schemas.openxmlformats.org/officeDocument/2006/relationships/chart" Target="../charts/chart275.xml"/><Relationship Id="rId4" Type="http://schemas.openxmlformats.org/officeDocument/2006/relationships/chart" Target="../charts/chart276.xml"/><Relationship Id="rId9" Type="http://schemas.openxmlformats.org/officeDocument/2006/relationships/chart" Target="../charts/chart281.xml"/><Relationship Id="rId15" Type="http://schemas.openxmlformats.org/officeDocument/2006/relationships/chart" Target="../charts/chart287.xml"/><Relationship Id="rId14" Type="http://schemas.openxmlformats.org/officeDocument/2006/relationships/chart" Target="../charts/chart286.xml"/><Relationship Id="rId16" Type="http://schemas.openxmlformats.org/officeDocument/2006/relationships/chart" Target="../charts/chart288.xml"/><Relationship Id="rId5" Type="http://schemas.openxmlformats.org/officeDocument/2006/relationships/chart" Target="../charts/chart277.xml"/><Relationship Id="rId6" Type="http://schemas.openxmlformats.org/officeDocument/2006/relationships/chart" Target="../charts/chart278.xml"/><Relationship Id="rId7" Type="http://schemas.openxmlformats.org/officeDocument/2006/relationships/chart" Target="../charts/chart279.xml"/><Relationship Id="rId8" Type="http://schemas.openxmlformats.org/officeDocument/2006/relationships/chart" Target="../charts/chart280.xml"/></Relationships>
</file>

<file path=xl/drawings/_rels/drawing61.xml.rels><?xml version="1.0" encoding="UTF-8" standalone="yes"?><Relationships xmlns="http://schemas.openxmlformats.org/package/2006/relationships"><Relationship Id="rId11" Type="http://schemas.openxmlformats.org/officeDocument/2006/relationships/chart" Target="../charts/chart299.xml"/><Relationship Id="rId10" Type="http://schemas.openxmlformats.org/officeDocument/2006/relationships/chart" Target="../charts/chart298.xml"/><Relationship Id="rId13" Type="http://schemas.openxmlformats.org/officeDocument/2006/relationships/chart" Target="../charts/chart301.xml"/><Relationship Id="rId12" Type="http://schemas.openxmlformats.org/officeDocument/2006/relationships/chart" Target="../charts/chart300.xml"/><Relationship Id="rId1" Type="http://schemas.openxmlformats.org/officeDocument/2006/relationships/chart" Target="../charts/chart289.xml"/><Relationship Id="rId2" Type="http://schemas.openxmlformats.org/officeDocument/2006/relationships/chart" Target="../charts/chart290.xml"/><Relationship Id="rId3" Type="http://schemas.openxmlformats.org/officeDocument/2006/relationships/chart" Target="../charts/chart291.xml"/><Relationship Id="rId4" Type="http://schemas.openxmlformats.org/officeDocument/2006/relationships/chart" Target="../charts/chart292.xml"/><Relationship Id="rId9" Type="http://schemas.openxmlformats.org/officeDocument/2006/relationships/chart" Target="../charts/chart297.xml"/><Relationship Id="rId15" Type="http://schemas.openxmlformats.org/officeDocument/2006/relationships/chart" Target="../charts/chart303.xml"/><Relationship Id="rId14" Type="http://schemas.openxmlformats.org/officeDocument/2006/relationships/chart" Target="../charts/chart302.xml"/><Relationship Id="rId16" Type="http://schemas.openxmlformats.org/officeDocument/2006/relationships/chart" Target="../charts/chart304.xml"/><Relationship Id="rId5" Type="http://schemas.openxmlformats.org/officeDocument/2006/relationships/chart" Target="../charts/chart293.xml"/><Relationship Id="rId6" Type="http://schemas.openxmlformats.org/officeDocument/2006/relationships/chart" Target="../charts/chart294.xml"/><Relationship Id="rId7" Type="http://schemas.openxmlformats.org/officeDocument/2006/relationships/chart" Target="../charts/chart295.xml"/><Relationship Id="rId8" Type="http://schemas.openxmlformats.org/officeDocument/2006/relationships/chart" Target="../charts/chart296.xml"/></Relationships>
</file>

<file path=xl/drawings/_rels/drawing62.xml.rels><?xml version="1.0" encoding="UTF-8" standalone="yes"?><Relationships xmlns="http://schemas.openxmlformats.org/package/2006/relationships"><Relationship Id="rId1" Type="http://schemas.openxmlformats.org/officeDocument/2006/relationships/chart" Target="../charts/chart305.xml"/><Relationship Id="rId2" Type="http://schemas.openxmlformats.org/officeDocument/2006/relationships/chart" Target="../charts/chart306.xml"/><Relationship Id="rId3" Type="http://schemas.openxmlformats.org/officeDocument/2006/relationships/chart" Target="../charts/chart307.xml"/><Relationship Id="rId4" Type="http://schemas.openxmlformats.org/officeDocument/2006/relationships/chart" Target="../charts/chart308.xml"/></Relationships>
</file>

<file path=xl/drawings/_rels/drawing63.xml.rels><?xml version="1.0" encoding="UTF-8" standalone="yes"?><Relationships xmlns="http://schemas.openxmlformats.org/package/2006/relationships"><Relationship Id="rId1" Type="http://schemas.openxmlformats.org/officeDocument/2006/relationships/chart" Target="../charts/chart309.xml"/><Relationship Id="rId2" Type="http://schemas.openxmlformats.org/officeDocument/2006/relationships/chart" Target="../charts/chart310.xml"/><Relationship Id="rId3" Type="http://schemas.openxmlformats.org/officeDocument/2006/relationships/chart" Target="../charts/chart311.xml"/><Relationship Id="rId4" Type="http://schemas.openxmlformats.org/officeDocument/2006/relationships/chart" Target="../charts/chart312.xml"/></Relationships>
</file>

<file path=xl/drawings/_rels/drawing64.xml.rels><?xml version="1.0" encoding="UTF-8" standalone="yes"?><Relationships xmlns="http://schemas.openxmlformats.org/package/2006/relationships"><Relationship Id="rId1" Type="http://schemas.openxmlformats.org/officeDocument/2006/relationships/chart" Target="../charts/chart313.xml"/><Relationship Id="rId2" Type="http://schemas.openxmlformats.org/officeDocument/2006/relationships/chart" Target="../charts/chart314.xml"/><Relationship Id="rId3" Type="http://schemas.openxmlformats.org/officeDocument/2006/relationships/chart" Target="../charts/chart315.xml"/><Relationship Id="rId4" Type="http://schemas.openxmlformats.org/officeDocument/2006/relationships/chart" Target="../charts/chart316.xml"/></Relationships>
</file>

<file path=xl/drawings/_rels/drawing65.xml.rels><?xml version="1.0" encoding="UTF-8" standalone="yes"?><Relationships xmlns="http://schemas.openxmlformats.org/package/2006/relationships"><Relationship Id="rId1" Type="http://schemas.openxmlformats.org/officeDocument/2006/relationships/chart" Target="../charts/chart317.xml"/><Relationship Id="rId2" Type="http://schemas.openxmlformats.org/officeDocument/2006/relationships/chart" Target="../charts/chart318.xml"/><Relationship Id="rId3" Type="http://schemas.openxmlformats.org/officeDocument/2006/relationships/chart" Target="../charts/chart319.xml"/><Relationship Id="rId4" Type="http://schemas.openxmlformats.org/officeDocument/2006/relationships/chart" Target="../charts/chart320.xml"/></Relationships>
</file>

<file path=xl/drawings/_rels/drawing66.xml.rels><?xml version="1.0" encoding="UTF-8" standalone="yes"?><Relationships xmlns="http://schemas.openxmlformats.org/package/2006/relationships"><Relationship Id="rId1" Type="http://schemas.openxmlformats.org/officeDocument/2006/relationships/chart" Target="../charts/chart321.xml"/><Relationship Id="rId2" Type="http://schemas.openxmlformats.org/officeDocument/2006/relationships/chart" Target="../charts/chart322.xml"/><Relationship Id="rId3" Type="http://schemas.openxmlformats.org/officeDocument/2006/relationships/chart" Target="../charts/chart323.xml"/><Relationship Id="rId4" Type="http://schemas.openxmlformats.org/officeDocument/2006/relationships/chart" Target="../charts/chart324.xml"/><Relationship Id="rId5" Type="http://schemas.openxmlformats.org/officeDocument/2006/relationships/chart" Target="../charts/chart325.xml"/><Relationship Id="rId6" Type="http://schemas.openxmlformats.org/officeDocument/2006/relationships/chart" Target="../charts/chart326.xml"/><Relationship Id="rId7" Type="http://schemas.openxmlformats.org/officeDocument/2006/relationships/chart" Target="../charts/chart327.xml"/><Relationship Id="rId8" Type="http://schemas.openxmlformats.org/officeDocument/2006/relationships/chart" Target="../charts/chart328.xml"/></Relationships>
</file>

<file path=xl/drawings/_rels/drawing67.xml.rels><?xml version="1.0" encoding="UTF-8" standalone="yes"?><Relationships xmlns="http://schemas.openxmlformats.org/package/2006/relationships"><Relationship Id="rId1" Type="http://schemas.openxmlformats.org/officeDocument/2006/relationships/chart" Target="../charts/chart329.xml"/><Relationship Id="rId2" Type="http://schemas.openxmlformats.org/officeDocument/2006/relationships/chart" Target="../charts/chart330.xml"/><Relationship Id="rId3" Type="http://schemas.openxmlformats.org/officeDocument/2006/relationships/chart" Target="../charts/chart331.xml"/><Relationship Id="rId4" Type="http://schemas.openxmlformats.org/officeDocument/2006/relationships/chart" Target="../charts/chart332.xml"/><Relationship Id="rId5" Type="http://schemas.openxmlformats.org/officeDocument/2006/relationships/chart" Target="../charts/chart333.xml"/><Relationship Id="rId6" Type="http://schemas.openxmlformats.org/officeDocument/2006/relationships/chart" Target="../charts/chart334.xml"/><Relationship Id="rId7" Type="http://schemas.openxmlformats.org/officeDocument/2006/relationships/chart" Target="../charts/chart335.xml"/><Relationship Id="rId8" Type="http://schemas.openxmlformats.org/officeDocument/2006/relationships/chart" Target="../charts/chart336.xml"/></Relationships>
</file>

<file path=xl/drawings/_rels/drawing68.xml.rels><?xml version="1.0" encoding="UTF-8" standalone="yes"?><Relationships xmlns="http://schemas.openxmlformats.org/package/2006/relationships"><Relationship Id="rId11" Type="http://schemas.openxmlformats.org/officeDocument/2006/relationships/chart" Target="../charts/chart347.xml"/><Relationship Id="rId10" Type="http://schemas.openxmlformats.org/officeDocument/2006/relationships/chart" Target="../charts/chart346.xml"/><Relationship Id="rId12" Type="http://schemas.openxmlformats.org/officeDocument/2006/relationships/chart" Target="../charts/chart348.xml"/><Relationship Id="rId1" Type="http://schemas.openxmlformats.org/officeDocument/2006/relationships/chart" Target="../charts/chart337.xml"/><Relationship Id="rId2" Type="http://schemas.openxmlformats.org/officeDocument/2006/relationships/chart" Target="../charts/chart338.xml"/><Relationship Id="rId3" Type="http://schemas.openxmlformats.org/officeDocument/2006/relationships/chart" Target="../charts/chart339.xml"/><Relationship Id="rId4" Type="http://schemas.openxmlformats.org/officeDocument/2006/relationships/chart" Target="../charts/chart340.xml"/><Relationship Id="rId9" Type="http://schemas.openxmlformats.org/officeDocument/2006/relationships/chart" Target="../charts/chart345.xml"/><Relationship Id="rId5" Type="http://schemas.openxmlformats.org/officeDocument/2006/relationships/chart" Target="../charts/chart341.xml"/><Relationship Id="rId6" Type="http://schemas.openxmlformats.org/officeDocument/2006/relationships/chart" Target="../charts/chart342.xml"/><Relationship Id="rId7" Type="http://schemas.openxmlformats.org/officeDocument/2006/relationships/chart" Target="../charts/chart343.xml"/><Relationship Id="rId8" Type="http://schemas.openxmlformats.org/officeDocument/2006/relationships/chart" Target="../charts/chart344.xml"/></Relationships>
</file>

<file path=xl/drawings/_rels/drawing69.xml.rels><?xml version="1.0" encoding="UTF-8" standalone="yes"?><Relationships xmlns="http://schemas.openxmlformats.org/package/2006/relationships"><Relationship Id="rId11" Type="http://schemas.openxmlformats.org/officeDocument/2006/relationships/chart" Target="../charts/chart359.xml"/><Relationship Id="rId10" Type="http://schemas.openxmlformats.org/officeDocument/2006/relationships/chart" Target="../charts/chart358.xml"/><Relationship Id="rId12" Type="http://schemas.openxmlformats.org/officeDocument/2006/relationships/chart" Target="../charts/chart360.xml"/><Relationship Id="rId1" Type="http://schemas.openxmlformats.org/officeDocument/2006/relationships/chart" Target="../charts/chart349.xml"/><Relationship Id="rId2" Type="http://schemas.openxmlformats.org/officeDocument/2006/relationships/chart" Target="../charts/chart350.xml"/><Relationship Id="rId3" Type="http://schemas.openxmlformats.org/officeDocument/2006/relationships/chart" Target="../charts/chart351.xml"/><Relationship Id="rId4" Type="http://schemas.openxmlformats.org/officeDocument/2006/relationships/chart" Target="../charts/chart352.xml"/><Relationship Id="rId9" Type="http://schemas.openxmlformats.org/officeDocument/2006/relationships/chart" Target="../charts/chart357.xml"/><Relationship Id="rId5" Type="http://schemas.openxmlformats.org/officeDocument/2006/relationships/chart" Target="../charts/chart353.xml"/><Relationship Id="rId6" Type="http://schemas.openxmlformats.org/officeDocument/2006/relationships/chart" Target="../charts/chart354.xml"/><Relationship Id="rId7" Type="http://schemas.openxmlformats.org/officeDocument/2006/relationships/chart" Target="../charts/chart355.xml"/><Relationship Id="rId8" Type="http://schemas.openxmlformats.org/officeDocument/2006/relationships/chart" Target="../charts/chart356.xml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chart" Target="../charts/chart21.xml"/><Relationship Id="rId2" Type="http://schemas.openxmlformats.org/officeDocument/2006/relationships/chart" Target="../charts/chart22.xml"/><Relationship Id="rId3" Type="http://schemas.openxmlformats.org/officeDocument/2006/relationships/chart" Target="../charts/chart23.xml"/><Relationship Id="rId4" Type="http://schemas.openxmlformats.org/officeDocument/2006/relationships/chart" Target="../charts/chart24.xml"/></Relationships>
</file>

<file path=xl/drawings/_rels/drawing70.xml.rels><?xml version="1.0" encoding="UTF-8" standalone="yes"?><Relationships xmlns="http://schemas.openxmlformats.org/package/2006/relationships"><Relationship Id="rId11" Type="http://schemas.openxmlformats.org/officeDocument/2006/relationships/chart" Target="../charts/chart371.xml"/><Relationship Id="rId10" Type="http://schemas.openxmlformats.org/officeDocument/2006/relationships/chart" Target="../charts/chart370.xml"/><Relationship Id="rId12" Type="http://schemas.openxmlformats.org/officeDocument/2006/relationships/chart" Target="../charts/chart372.xml"/><Relationship Id="rId1" Type="http://schemas.openxmlformats.org/officeDocument/2006/relationships/chart" Target="../charts/chart361.xml"/><Relationship Id="rId2" Type="http://schemas.openxmlformats.org/officeDocument/2006/relationships/chart" Target="../charts/chart362.xml"/><Relationship Id="rId3" Type="http://schemas.openxmlformats.org/officeDocument/2006/relationships/chart" Target="../charts/chart363.xml"/><Relationship Id="rId4" Type="http://schemas.openxmlformats.org/officeDocument/2006/relationships/chart" Target="../charts/chart364.xml"/><Relationship Id="rId9" Type="http://schemas.openxmlformats.org/officeDocument/2006/relationships/chart" Target="../charts/chart369.xml"/><Relationship Id="rId5" Type="http://schemas.openxmlformats.org/officeDocument/2006/relationships/chart" Target="../charts/chart365.xml"/><Relationship Id="rId6" Type="http://schemas.openxmlformats.org/officeDocument/2006/relationships/chart" Target="../charts/chart366.xml"/><Relationship Id="rId7" Type="http://schemas.openxmlformats.org/officeDocument/2006/relationships/chart" Target="../charts/chart367.xml"/><Relationship Id="rId8" Type="http://schemas.openxmlformats.org/officeDocument/2006/relationships/chart" Target="../charts/chart368.xml"/></Relationships>
</file>

<file path=xl/drawings/_rels/drawing71.xml.rels><?xml version="1.0" encoding="UTF-8" standalone="yes"?><Relationships xmlns="http://schemas.openxmlformats.org/package/2006/relationships"><Relationship Id="rId11" Type="http://schemas.openxmlformats.org/officeDocument/2006/relationships/chart" Target="../charts/chart383.xml"/><Relationship Id="rId10" Type="http://schemas.openxmlformats.org/officeDocument/2006/relationships/chart" Target="../charts/chart382.xml"/><Relationship Id="rId13" Type="http://schemas.openxmlformats.org/officeDocument/2006/relationships/chart" Target="../charts/chart385.xml"/><Relationship Id="rId12" Type="http://schemas.openxmlformats.org/officeDocument/2006/relationships/chart" Target="../charts/chart384.xml"/><Relationship Id="rId1" Type="http://schemas.openxmlformats.org/officeDocument/2006/relationships/chart" Target="../charts/chart373.xml"/><Relationship Id="rId2" Type="http://schemas.openxmlformats.org/officeDocument/2006/relationships/chart" Target="../charts/chart374.xml"/><Relationship Id="rId3" Type="http://schemas.openxmlformats.org/officeDocument/2006/relationships/chart" Target="../charts/chart375.xml"/><Relationship Id="rId4" Type="http://schemas.openxmlformats.org/officeDocument/2006/relationships/chart" Target="../charts/chart376.xml"/><Relationship Id="rId9" Type="http://schemas.openxmlformats.org/officeDocument/2006/relationships/chart" Target="../charts/chart381.xml"/><Relationship Id="rId15" Type="http://schemas.openxmlformats.org/officeDocument/2006/relationships/chart" Target="../charts/chart387.xml"/><Relationship Id="rId14" Type="http://schemas.openxmlformats.org/officeDocument/2006/relationships/chart" Target="../charts/chart386.xml"/><Relationship Id="rId16" Type="http://schemas.openxmlformats.org/officeDocument/2006/relationships/chart" Target="../charts/chart388.xml"/><Relationship Id="rId5" Type="http://schemas.openxmlformats.org/officeDocument/2006/relationships/chart" Target="../charts/chart377.xml"/><Relationship Id="rId6" Type="http://schemas.openxmlformats.org/officeDocument/2006/relationships/chart" Target="../charts/chart378.xml"/><Relationship Id="rId7" Type="http://schemas.openxmlformats.org/officeDocument/2006/relationships/chart" Target="../charts/chart379.xml"/><Relationship Id="rId8" Type="http://schemas.openxmlformats.org/officeDocument/2006/relationships/chart" Target="../charts/chart380.xml"/></Relationships>
</file>

<file path=xl/drawings/_rels/drawing72.xml.rels><?xml version="1.0" encoding="UTF-8" standalone="yes"?><Relationships xmlns="http://schemas.openxmlformats.org/package/2006/relationships"><Relationship Id="rId11" Type="http://schemas.openxmlformats.org/officeDocument/2006/relationships/chart" Target="../charts/chart399.xml"/><Relationship Id="rId10" Type="http://schemas.openxmlformats.org/officeDocument/2006/relationships/chart" Target="../charts/chart398.xml"/><Relationship Id="rId13" Type="http://schemas.openxmlformats.org/officeDocument/2006/relationships/chart" Target="../charts/chart401.xml"/><Relationship Id="rId12" Type="http://schemas.openxmlformats.org/officeDocument/2006/relationships/chart" Target="../charts/chart400.xml"/><Relationship Id="rId1" Type="http://schemas.openxmlformats.org/officeDocument/2006/relationships/chart" Target="../charts/chart389.xml"/><Relationship Id="rId2" Type="http://schemas.openxmlformats.org/officeDocument/2006/relationships/chart" Target="../charts/chart390.xml"/><Relationship Id="rId3" Type="http://schemas.openxmlformats.org/officeDocument/2006/relationships/chart" Target="../charts/chart391.xml"/><Relationship Id="rId4" Type="http://schemas.openxmlformats.org/officeDocument/2006/relationships/chart" Target="../charts/chart392.xml"/><Relationship Id="rId9" Type="http://schemas.openxmlformats.org/officeDocument/2006/relationships/chart" Target="../charts/chart397.xml"/><Relationship Id="rId15" Type="http://schemas.openxmlformats.org/officeDocument/2006/relationships/chart" Target="../charts/chart403.xml"/><Relationship Id="rId14" Type="http://schemas.openxmlformats.org/officeDocument/2006/relationships/chart" Target="../charts/chart402.xml"/><Relationship Id="rId16" Type="http://schemas.openxmlformats.org/officeDocument/2006/relationships/chart" Target="../charts/chart404.xml"/><Relationship Id="rId5" Type="http://schemas.openxmlformats.org/officeDocument/2006/relationships/chart" Target="../charts/chart393.xml"/><Relationship Id="rId6" Type="http://schemas.openxmlformats.org/officeDocument/2006/relationships/chart" Target="../charts/chart394.xml"/><Relationship Id="rId7" Type="http://schemas.openxmlformats.org/officeDocument/2006/relationships/chart" Target="../charts/chart395.xml"/><Relationship Id="rId8" Type="http://schemas.openxmlformats.org/officeDocument/2006/relationships/chart" Target="../charts/chart396.xml"/></Relationships>
</file>

<file path=xl/drawings/_rels/drawing73.xml.rels><?xml version="1.0" encoding="UTF-8" standalone="yes"?><Relationships xmlns="http://schemas.openxmlformats.org/package/2006/relationships"><Relationship Id="rId11" Type="http://schemas.openxmlformats.org/officeDocument/2006/relationships/chart" Target="../charts/chart415.xml"/><Relationship Id="rId10" Type="http://schemas.openxmlformats.org/officeDocument/2006/relationships/chart" Target="../charts/chart414.xml"/><Relationship Id="rId13" Type="http://schemas.openxmlformats.org/officeDocument/2006/relationships/chart" Target="../charts/chart417.xml"/><Relationship Id="rId12" Type="http://schemas.openxmlformats.org/officeDocument/2006/relationships/chart" Target="../charts/chart416.xml"/><Relationship Id="rId1" Type="http://schemas.openxmlformats.org/officeDocument/2006/relationships/chart" Target="../charts/chart405.xml"/><Relationship Id="rId2" Type="http://schemas.openxmlformats.org/officeDocument/2006/relationships/chart" Target="../charts/chart406.xml"/><Relationship Id="rId3" Type="http://schemas.openxmlformats.org/officeDocument/2006/relationships/chart" Target="../charts/chart407.xml"/><Relationship Id="rId4" Type="http://schemas.openxmlformats.org/officeDocument/2006/relationships/chart" Target="../charts/chart408.xml"/><Relationship Id="rId9" Type="http://schemas.openxmlformats.org/officeDocument/2006/relationships/chart" Target="../charts/chart413.xml"/><Relationship Id="rId15" Type="http://schemas.openxmlformats.org/officeDocument/2006/relationships/chart" Target="../charts/chart419.xml"/><Relationship Id="rId14" Type="http://schemas.openxmlformats.org/officeDocument/2006/relationships/chart" Target="../charts/chart418.xml"/><Relationship Id="rId16" Type="http://schemas.openxmlformats.org/officeDocument/2006/relationships/chart" Target="../charts/chart420.xml"/><Relationship Id="rId5" Type="http://schemas.openxmlformats.org/officeDocument/2006/relationships/chart" Target="../charts/chart409.xml"/><Relationship Id="rId6" Type="http://schemas.openxmlformats.org/officeDocument/2006/relationships/chart" Target="../charts/chart410.xml"/><Relationship Id="rId7" Type="http://schemas.openxmlformats.org/officeDocument/2006/relationships/chart" Target="../charts/chart411.xml"/><Relationship Id="rId8" Type="http://schemas.openxmlformats.org/officeDocument/2006/relationships/chart" Target="../charts/chart412.xml"/></Relationships>
</file>

<file path=xl/drawings/_rels/drawing74.xml.rels><?xml version="1.0" encoding="UTF-8" standalone="yes"?><Relationships xmlns="http://schemas.openxmlformats.org/package/2006/relationships"><Relationship Id="rId11" Type="http://schemas.openxmlformats.org/officeDocument/2006/relationships/chart" Target="../charts/chart431.xml"/><Relationship Id="rId10" Type="http://schemas.openxmlformats.org/officeDocument/2006/relationships/chart" Target="../charts/chart430.xml"/><Relationship Id="rId13" Type="http://schemas.openxmlformats.org/officeDocument/2006/relationships/chart" Target="../charts/chart433.xml"/><Relationship Id="rId12" Type="http://schemas.openxmlformats.org/officeDocument/2006/relationships/chart" Target="../charts/chart432.xml"/><Relationship Id="rId1" Type="http://schemas.openxmlformats.org/officeDocument/2006/relationships/chart" Target="../charts/chart421.xml"/><Relationship Id="rId2" Type="http://schemas.openxmlformats.org/officeDocument/2006/relationships/chart" Target="../charts/chart422.xml"/><Relationship Id="rId3" Type="http://schemas.openxmlformats.org/officeDocument/2006/relationships/chart" Target="../charts/chart423.xml"/><Relationship Id="rId4" Type="http://schemas.openxmlformats.org/officeDocument/2006/relationships/chart" Target="../charts/chart424.xml"/><Relationship Id="rId9" Type="http://schemas.openxmlformats.org/officeDocument/2006/relationships/chart" Target="../charts/chart429.xml"/><Relationship Id="rId15" Type="http://schemas.openxmlformats.org/officeDocument/2006/relationships/chart" Target="../charts/chart435.xml"/><Relationship Id="rId14" Type="http://schemas.openxmlformats.org/officeDocument/2006/relationships/chart" Target="../charts/chart434.xml"/><Relationship Id="rId16" Type="http://schemas.openxmlformats.org/officeDocument/2006/relationships/chart" Target="../charts/chart436.xml"/><Relationship Id="rId5" Type="http://schemas.openxmlformats.org/officeDocument/2006/relationships/chart" Target="../charts/chart425.xml"/><Relationship Id="rId6" Type="http://schemas.openxmlformats.org/officeDocument/2006/relationships/chart" Target="../charts/chart426.xml"/><Relationship Id="rId7" Type="http://schemas.openxmlformats.org/officeDocument/2006/relationships/chart" Target="../charts/chart427.xml"/><Relationship Id="rId8" Type="http://schemas.openxmlformats.org/officeDocument/2006/relationships/chart" Target="../charts/chart428.xml"/></Relationships>
</file>

<file path=xl/drawings/_rels/drawing75.xml.rels><?xml version="1.0" encoding="UTF-8" standalone="yes"?><Relationships xmlns="http://schemas.openxmlformats.org/package/2006/relationships"><Relationship Id="rId11" Type="http://schemas.openxmlformats.org/officeDocument/2006/relationships/chart" Target="../charts/chart447.xml"/><Relationship Id="rId10" Type="http://schemas.openxmlformats.org/officeDocument/2006/relationships/chart" Target="../charts/chart446.xml"/><Relationship Id="rId13" Type="http://schemas.openxmlformats.org/officeDocument/2006/relationships/chart" Target="../charts/chart449.xml"/><Relationship Id="rId12" Type="http://schemas.openxmlformats.org/officeDocument/2006/relationships/chart" Target="../charts/chart448.xml"/><Relationship Id="rId1" Type="http://schemas.openxmlformats.org/officeDocument/2006/relationships/chart" Target="../charts/chart437.xml"/><Relationship Id="rId2" Type="http://schemas.openxmlformats.org/officeDocument/2006/relationships/chart" Target="../charts/chart438.xml"/><Relationship Id="rId3" Type="http://schemas.openxmlformats.org/officeDocument/2006/relationships/chart" Target="../charts/chart439.xml"/><Relationship Id="rId4" Type="http://schemas.openxmlformats.org/officeDocument/2006/relationships/chart" Target="../charts/chart440.xml"/><Relationship Id="rId9" Type="http://schemas.openxmlformats.org/officeDocument/2006/relationships/chart" Target="../charts/chart445.xml"/><Relationship Id="rId15" Type="http://schemas.openxmlformats.org/officeDocument/2006/relationships/chart" Target="../charts/chart451.xml"/><Relationship Id="rId14" Type="http://schemas.openxmlformats.org/officeDocument/2006/relationships/chart" Target="../charts/chart450.xml"/><Relationship Id="rId16" Type="http://schemas.openxmlformats.org/officeDocument/2006/relationships/chart" Target="../charts/chart452.xml"/><Relationship Id="rId5" Type="http://schemas.openxmlformats.org/officeDocument/2006/relationships/chart" Target="../charts/chart441.xml"/><Relationship Id="rId6" Type="http://schemas.openxmlformats.org/officeDocument/2006/relationships/chart" Target="../charts/chart442.xml"/><Relationship Id="rId7" Type="http://schemas.openxmlformats.org/officeDocument/2006/relationships/chart" Target="../charts/chart443.xml"/><Relationship Id="rId8" Type="http://schemas.openxmlformats.org/officeDocument/2006/relationships/chart" Target="../charts/chart444.xml"/></Relationships>
</file>

<file path=xl/drawings/_rels/drawing76.xml.rels><?xml version="1.0" encoding="UTF-8" standalone="yes"?><Relationships xmlns="http://schemas.openxmlformats.org/package/2006/relationships"><Relationship Id="rId1" Type="http://schemas.openxmlformats.org/officeDocument/2006/relationships/chart" Target="../charts/chart453.xml"/><Relationship Id="rId2" Type="http://schemas.openxmlformats.org/officeDocument/2006/relationships/chart" Target="../charts/chart454.xml"/><Relationship Id="rId3" Type="http://schemas.openxmlformats.org/officeDocument/2006/relationships/chart" Target="../charts/chart455.xml"/><Relationship Id="rId4" Type="http://schemas.openxmlformats.org/officeDocument/2006/relationships/chart" Target="../charts/chart456.xml"/></Relationships>
</file>

<file path=xl/drawings/_rels/drawing77.xml.rels><?xml version="1.0" encoding="UTF-8" standalone="yes"?><Relationships xmlns="http://schemas.openxmlformats.org/package/2006/relationships"><Relationship Id="rId11" Type="http://schemas.openxmlformats.org/officeDocument/2006/relationships/chart" Target="../charts/chart467.xml"/><Relationship Id="rId10" Type="http://schemas.openxmlformats.org/officeDocument/2006/relationships/chart" Target="../charts/chart466.xml"/><Relationship Id="rId13" Type="http://schemas.openxmlformats.org/officeDocument/2006/relationships/chart" Target="../charts/chart469.xml"/><Relationship Id="rId12" Type="http://schemas.openxmlformats.org/officeDocument/2006/relationships/chart" Target="../charts/chart468.xml"/><Relationship Id="rId1" Type="http://schemas.openxmlformats.org/officeDocument/2006/relationships/chart" Target="../charts/chart457.xml"/><Relationship Id="rId2" Type="http://schemas.openxmlformats.org/officeDocument/2006/relationships/chart" Target="../charts/chart458.xml"/><Relationship Id="rId3" Type="http://schemas.openxmlformats.org/officeDocument/2006/relationships/chart" Target="../charts/chart459.xml"/><Relationship Id="rId4" Type="http://schemas.openxmlformats.org/officeDocument/2006/relationships/chart" Target="../charts/chart460.xml"/><Relationship Id="rId9" Type="http://schemas.openxmlformats.org/officeDocument/2006/relationships/chart" Target="../charts/chart465.xml"/><Relationship Id="rId15" Type="http://schemas.openxmlformats.org/officeDocument/2006/relationships/chart" Target="../charts/chart471.xml"/><Relationship Id="rId14" Type="http://schemas.openxmlformats.org/officeDocument/2006/relationships/chart" Target="../charts/chart470.xml"/><Relationship Id="rId16" Type="http://schemas.openxmlformats.org/officeDocument/2006/relationships/chart" Target="../charts/chart472.xml"/><Relationship Id="rId5" Type="http://schemas.openxmlformats.org/officeDocument/2006/relationships/chart" Target="../charts/chart461.xml"/><Relationship Id="rId6" Type="http://schemas.openxmlformats.org/officeDocument/2006/relationships/chart" Target="../charts/chart462.xml"/><Relationship Id="rId7" Type="http://schemas.openxmlformats.org/officeDocument/2006/relationships/chart" Target="../charts/chart463.xml"/><Relationship Id="rId8" Type="http://schemas.openxmlformats.org/officeDocument/2006/relationships/chart" Target="../charts/chart464.xml"/></Relationships>
</file>

<file path=xl/drawings/_rels/drawing78.xml.rels><?xml version="1.0" encoding="UTF-8" standalone="yes"?><Relationships xmlns="http://schemas.openxmlformats.org/package/2006/relationships"><Relationship Id="rId11" Type="http://schemas.openxmlformats.org/officeDocument/2006/relationships/chart" Target="../charts/chart483.xml"/><Relationship Id="rId10" Type="http://schemas.openxmlformats.org/officeDocument/2006/relationships/chart" Target="../charts/chart482.xml"/><Relationship Id="rId13" Type="http://schemas.openxmlformats.org/officeDocument/2006/relationships/chart" Target="../charts/chart485.xml"/><Relationship Id="rId12" Type="http://schemas.openxmlformats.org/officeDocument/2006/relationships/chart" Target="../charts/chart484.xml"/><Relationship Id="rId1" Type="http://schemas.openxmlformats.org/officeDocument/2006/relationships/chart" Target="../charts/chart473.xml"/><Relationship Id="rId2" Type="http://schemas.openxmlformats.org/officeDocument/2006/relationships/chart" Target="../charts/chart474.xml"/><Relationship Id="rId3" Type="http://schemas.openxmlformats.org/officeDocument/2006/relationships/chart" Target="../charts/chart475.xml"/><Relationship Id="rId4" Type="http://schemas.openxmlformats.org/officeDocument/2006/relationships/chart" Target="../charts/chart476.xml"/><Relationship Id="rId9" Type="http://schemas.openxmlformats.org/officeDocument/2006/relationships/chart" Target="../charts/chart481.xml"/><Relationship Id="rId15" Type="http://schemas.openxmlformats.org/officeDocument/2006/relationships/chart" Target="../charts/chart487.xml"/><Relationship Id="rId14" Type="http://schemas.openxmlformats.org/officeDocument/2006/relationships/chart" Target="../charts/chart486.xml"/><Relationship Id="rId16" Type="http://schemas.openxmlformats.org/officeDocument/2006/relationships/chart" Target="../charts/chart488.xml"/><Relationship Id="rId5" Type="http://schemas.openxmlformats.org/officeDocument/2006/relationships/chart" Target="../charts/chart477.xml"/><Relationship Id="rId6" Type="http://schemas.openxmlformats.org/officeDocument/2006/relationships/chart" Target="../charts/chart478.xml"/><Relationship Id="rId7" Type="http://schemas.openxmlformats.org/officeDocument/2006/relationships/chart" Target="../charts/chart479.xml"/><Relationship Id="rId8" Type="http://schemas.openxmlformats.org/officeDocument/2006/relationships/chart" Target="../charts/chart480.xml"/></Relationships>
</file>

<file path=xl/drawings/_rels/drawing79.xml.rels><?xml version="1.0" encoding="UTF-8" standalone="yes"?><Relationships xmlns="http://schemas.openxmlformats.org/package/2006/relationships"><Relationship Id="rId1" Type="http://schemas.openxmlformats.org/officeDocument/2006/relationships/chart" Target="../charts/chart489.xml"/><Relationship Id="rId2" Type="http://schemas.openxmlformats.org/officeDocument/2006/relationships/chart" Target="../charts/chart490.xml"/><Relationship Id="rId3" Type="http://schemas.openxmlformats.org/officeDocument/2006/relationships/chart" Target="../charts/chart491.xml"/><Relationship Id="rId4" Type="http://schemas.openxmlformats.org/officeDocument/2006/relationships/chart" Target="../charts/chart492.xml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chart" Target="../charts/chart25.xml"/><Relationship Id="rId2" Type="http://schemas.openxmlformats.org/officeDocument/2006/relationships/chart" Target="../charts/chart26.xml"/><Relationship Id="rId3" Type="http://schemas.openxmlformats.org/officeDocument/2006/relationships/chart" Target="../charts/chart27.xml"/><Relationship Id="rId4" Type="http://schemas.openxmlformats.org/officeDocument/2006/relationships/chart" Target="../charts/chart28.xml"/></Relationships>
</file>

<file path=xl/drawings/_rels/drawing80.xml.rels><?xml version="1.0" encoding="UTF-8" standalone="yes"?><Relationships xmlns="http://schemas.openxmlformats.org/package/2006/relationships"><Relationship Id="rId1" Type="http://schemas.openxmlformats.org/officeDocument/2006/relationships/chart" Target="../charts/chart493.xml"/><Relationship Id="rId2" Type="http://schemas.openxmlformats.org/officeDocument/2006/relationships/chart" Target="../charts/chart494.xml"/><Relationship Id="rId3" Type="http://schemas.openxmlformats.org/officeDocument/2006/relationships/chart" Target="../charts/chart495.xml"/><Relationship Id="rId4" Type="http://schemas.openxmlformats.org/officeDocument/2006/relationships/chart" Target="../charts/chart496.xml"/></Relationships>
</file>

<file path=xl/drawings/_rels/drawing81.xml.rels><?xml version="1.0" encoding="UTF-8" standalone="yes"?><Relationships xmlns="http://schemas.openxmlformats.org/package/2006/relationships"><Relationship Id="rId11" Type="http://schemas.openxmlformats.org/officeDocument/2006/relationships/chart" Target="../charts/chart507.xml"/><Relationship Id="rId10" Type="http://schemas.openxmlformats.org/officeDocument/2006/relationships/chart" Target="../charts/chart506.xml"/><Relationship Id="rId13" Type="http://schemas.openxmlformats.org/officeDocument/2006/relationships/chart" Target="../charts/chart509.xml"/><Relationship Id="rId12" Type="http://schemas.openxmlformats.org/officeDocument/2006/relationships/chart" Target="../charts/chart508.xml"/><Relationship Id="rId1" Type="http://schemas.openxmlformats.org/officeDocument/2006/relationships/chart" Target="../charts/chart497.xml"/><Relationship Id="rId2" Type="http://schemas.openxmlformats.org/officeDocument/2006/relationships/chart" Target="../charts/chart498.xml"/><Relationship Id="rId3" Type="http://schemas.openxmlformats.org/officeDocument/2006/relationships/chart" Target="../charts/chart499.xml"/><Relationship Id="rId4" Type="http://schemas.openxmlformats.org/officeDocument/2006/relationships/chart" Target="../charts/chart500.xml"/><Relationship Id="rId9" Type="http://schemas.openxmlformats.org/officeDocument/2006/relationships/chart" Target="../charts/chart505.xml"/><Relationship Id="rId15" Type="http://schemas.openxmlformats.org/officeDocument/2006/relationships/chart" Target="../charts/chart511.xml"/><Relationship Id="rId14" Type="http://schemas.openxmlformats.org/officeDocument/2006/relationships/chart" Target="../charts/chart510.xml"/><Relationship Id="rId16" Type="http://schemas.openxmlformats.org/officeDocument/2006/relationships/chart" Target="../charts/chart512.xml"/><Relationship Id="rId5" Type="http://schemas.openxmlformats.org/officeDocument/2006/relationships/chart" Target="../charts/chart501.xml"/><Relationship Id="rId6" Type="http://schemas.openxmlformats.org/officeDocument/2006/relationships/chart" Target="../charts/chart502.xml"/><Relationship Id="rId7" Type="http://schemas.openxmlformats.org/officeDocument/2006/relationships/chart" Target="../charts/chart503.xml"/><Relationship Id="rId8" Type="http://schemas.openxmlformats.org/officeDocument/2006/relationships/chart" Target="../charts/chart504.xml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chart" Target="../charts/chart29.xml"/><Relationship Id="rId2" Type="http://schemas.openxmlformats.org/officeDocument/2006/relationships/chart" Target="../charts/chart30.xml"/><Relationship Id="rId3" Type="http://schemas.openxmlformats.org/officeDocument/2006/relationships/chart" Target="../charts/chart31.xml"/><Relationship Id="rId4" Type="http://schemas.openxmlformats.org/officeDocument/2006/relationships/chart" Target="../charts/chart3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4497050" cy="3790950"/>
    <xdr:graphicFrame>
      <xdr:nvGraphicFramePr>
        <xdr:cNvPr id="1309352880" name="Chart 3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14</xdr:col>
      <xdr:colOff>95250</xdr:colOff>
      <xdr:row>34</xdr:row>
      <xdr:rowOff>190500</xdr:rowOff>
    </xdr:from>
    <xdr:ext cx="12277725" cy="3895725"/>
    <xdr:graphicFrame>
      <xdr:nvGraphicFramePr>
        <xdr:cNvPr id="1467883612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4554200" cy="3981450"/>
    <xdr:graphicFrame>
      <xdr:nvGraphicFramePr>
        <xdr:cNvPr id="817540967" name="Chart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14</xdr:col>
      <xdr:colOff>38100</xdr:colOff>
      <xdr:row>53</xdr:row>
      <xdr:rowOff>171450</xdr:rowOff>
    </xdr:from>
    <xdr:ext cx="12134850" cy="4095750"/>
    <xdr:graphicFrame>
      <xdr:nvGraphicFramePr>
        <xdr:cNvPr id="1081264666" name="Chart 3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5735300" cy="3790950"/>
    <xdr:graphicFrame>
      <xdr:nvGraphicFramePr>
        <xdr:cNvPr id="1595677612" name="Chart 3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14</xdr:col>
      <xdr:colOff>95250</xdr:colOff>
      <xdr:row>34</xdr:row>
      <xdr:rowOff>190500</xdr:rowOff>
    </xdr:from>
    <xdr:ext cx="12277725" cy="3895725"/>
    <xdr:graphicFrame>
      <xdr:nvGraphicFramePr>
        <xdr:cNvPr id="1972890967" name="Chart 3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5792450" cy="3981450"/>
    <xdr:graphicFrame>
      <xdr:nvGraphicFramePr>
        <xdr:cNvPr id="564908281" name="Chart 3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14</xdr:col>
      <xdr:colOff>38100</xdr:colOff>
      <xdr:row>53</xdr:row>
      <xdr:rowOff>171450</xdr:rowOff>
    </xdr:from>
    <xdr:ext cx="12134850" cy="4095750"/>
    <xdr:graphicFrame>
      <xdr:nvGraphicFramePr>
        <xdr:cNvPr id="10758477" name="Chart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95250</xdr:colOff>
      <xdr:row>34</xdr:row>
      <xdr:rowOff>133350</xdr:rowOff>
    </xdr:from>
    <xdr:ext cx="14487525" cy="4229100"/>
    <xdr:graphicFrame>
      <xdr:nvGraphicFramePr>
        <xdr:cNvPr id="421065248" name="Chart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14</xdr:col>
      <xdr:colOff>314325</xdr:colOff>
      <xdr:row>34</xdr:row>
      <xdr:rowOff>142875</xdr:rowOff>
    </xdr:from>
    <xdr:ext cx="11534775" cy="4257675"/>
    <xdr:graphicFrame>
      <xdr:nvGraphicFramePr>
        <xdr:cNvPr id="1262557957" name="Chart 4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4544675" cy="4295775"/>
    <xdr:graphicFrame>
      <xdr:nvGraphicFramePr>
        <xdr:cNvPr id="1071738016" name="Chart 4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14</xdr:col>
      <xdr:colOff>38100</xdr:colOff>
      <xdr:row>53</xdr:row>
      <xdr:rowOff>171450</xdr:rowOff>
    </xdr:from>
    <xdr:ext cx="11372850" cy="4476750"/>
    <xdr:graphicFrame>
      <xdr:nvGraphicFramePr>
        <xdr:cNvPr id="40486690" name="Chart 4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4497050" cy="3790950"/>
    <xdr:graphicFrame>
      <xdr:nvGraphicFramePr>
        <xdr:cNvPr id="871442103" name="Chart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14</xdr:col>
      <xdr:colOff>95250</xdr:colOff>
      <xdr:row>34</xdr:row>
      <xdr:rowOff>190500</xdr:rowOff>
    </xdr:from>
    <xdr:ext cx="12277725" cy="3895725"/>
    <xdr:graphicFrame>
      <xdr:nvGraphicFramePr>
        <xdr:cNvPr id="2118991097" name="Chart 4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4554200" cy="3981450"/>
    <xdr:graphicFrame>
      <xdr:nvGraphicFramePr>
        <xdr:cNvPr id="1085450426" name="Chart 4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14</xdr:col>
      <xdr:colOff>38100</xdr:colOff>
      <xdr:row>53</xdr:row>
      <xdr:rowOff>171450</xdr:rowOff>
    </xdr:from>
    <xdr:ext cx="12134850" cy="4095750"/>
    <xdr:graphicFrame>
      <xdr:nvGraphicFramePr>
        <xdr:cNvPr id="595352564" name="Chart 4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620500" cy="3790950"/>
    <xdr:graphicFrame>
      <xdr:nvGraphicFramePr>
        <xdr:cNvPr id="340474342" name="Chart 4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744325" cy="3895725"/>
    <xdr:graphicFrame>
      <xdr:nvGraphicFramePr>
        <xdr:cNvPr id="124667233" name="Chart 5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3981450"/>
    <xdr:graphicFrame>
      <xdr:nvGraphicFramePr>
        <xdr:cNvPr id="841091586" name="Chart 5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744325" cy="4248150"/>
    <xdr:graphicFrame>
      <xdr:nvGraphicFramePr>
        <xdr:cNvPr id="1129686476" name="Chart 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2696825" cy="3790950"/>
    <xdr:graphicFrame>
      <xdr:nvGraphicFramePr>
        <xdr:cNvPr id="150053776" name="Chart 5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744325" cy="3895725"/>
    <xdr:graphicFrame>
      <xdr:nvGraphicFramePr>
        <xdr:cNvPr id="494509354" name="Chart 5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2753975" cy="3981450"/>
    <xdr:graphicFrame>
      <xdr:nvGraphicFramePr>
        <xdr:cNvPr id="1696366154" name="Chart 5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744325" cy="4248150"/>
    <xdr:graphicFrame>
      <xdr:nvGraphicFramePr>
        <xdr:cNvPr id="1164424137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2639675" cy="3790950"/>
    <xdr:graphicFrame>
      <xdr:nvGraphicFramePr>
        <xdr:cNvPr id="342961999" name="Chart 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744325" cy="3895725"/>
    <xdr:graphicFrame>
      <xdr:nvGraphicFramePr>
        <xdr:cNvPr id="251716209" name="Chart 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2696825" cy="3981450"/>
    <xdr:graphicFrame>
      <xdr:nvGraphicFramePr>
        <xdr:cNvPr id="1553484952" name="Chart 5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744325" cy="4248150"/>
    <xdr:graphicFrame>
      <xdr:nvGraphicFramePr>
        <xdr:cNvPr id="1379555673" name="Chart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620500" cy="3790950"/>
    <xdr:graphicFrame>
      <xdr:nvGraphicFramePr>
        <xdr:cNvPr id="11387367" name="Chart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744325" cy="3895725"/>
    <xdr:graphicFrame>
      <xdr:nvGraphicFramePr>
        <xdr:cNvPr id="302731312" name="Chart 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3981450"/>
    <xdr:graphicFrame>
      <xdr:nvGraphicFramePr>
        <xdr:cNvPr id="1990782610" name="Chart 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744325" cy="4248150"/>
    <xdr:graphicFrame>
      <xdr:nvGraphicFramePr>
        <xdr:cNvPr id="1863043287" name="Chart 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620500" cy="3790950"/>
    <xdr:graphicFrame>
      <xdr:nvGraphicFramePr>
        <xdr:cNvPr id="231900841" name="Chart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744325" cy="3895725"/>
    <xdr:graphicFrame>
      <xdr:nvGraphicFramePr>
        <xdr:cNvPr id="1583140224" name="Chart 6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3981450"/>
    <xdr:graphicFrame>
      <xdr:nvGraphicFramePr>
        <xdr:cNvPr id="842846830" name="Chart 6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744325" cy="4248150"/>
    <xdr:graphicFrame>
      <xdr:nvGraphicFramePr>
        <xdr:cNvPr id="2050054018" name="Chart 6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2639675" cy="3790950"/>
    <xdr:graphicFrame>
      <xdr:nvGraphicFramePr>
        <xdr:cNvPr id="1973585096" name="Chart 6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515725" cy="3895725"/>
    <xdr:graphicFrame>
      <xdr:nvGraphicFramePr>
        <xdr:cNvPr id="660055237" name="Chart 7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2696825" cy="3981450"/>
    <xdr:graphicFrame>
      <xdr:nvGraphicFramePr>
        <xdr:cNvPr id="903480238" name="Chart 7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515725" cy="4248150"/>
    <xdr:graphicFrame>
      <xdr:nvGraphicFramePr>
        <xdr:cNvPr id="1159031047" name="Chart 7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4497050" cy="3790950"/>
    <xdr:graphicFrame>
      <xdr:nvGraphicFramePr>
        <xdr:cNvPr id="44048222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14</xdr:col>
      <xdr:colOff>95250</xdr:colOff>
      <xdr:row>34</xdr:row>
      <xdr:rowOff>190500</xdr:rowOff>
    </xdr:from>
    <xdr:ext cx="12277725" cy="3895725"/>
    <xdr:graphicFrame>
      <xdr:nvGraphicFramePr>
        <xdr:cNvPr id="1055716647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4554200" cy="3981450"/>
    <xdr:graphicFrame>
      <xdr:nvGraphicFramePr>
        <xdr:cNvPr id="1209277760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14</xdr:col>
      <xdr:colOff>38100</xdr:colOff>
      <xdr:row>53</xdr:row>
      <xdr:rowOff>171450</xdr:rowOff>
    </xdr:from>
    <xdr:ext cx="12134850" cy="4095750"/>
    <xdr:graphicFrame>
      <xdr:nvGraphicFramePr>
        <xdr:cNvPr id="382123482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620500" cy="3790950"/>
    <xdr:graphicFrame>
      <xdr:nvGraphicFramePr>
        <xdr:cNvPr id="936287243" name="Chart 7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515725" cy="3895725"/>
    <xdr:graphicFrame>
      <xdr:nvGraphicFramePr>
        <xdr:cNvPr id="1059447558" name="Chart 7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3981450"/>
    <xdr:graphicFrame>
      <xdr:nvGraphicFramePr>
        <xdr:cNvPr id="290372608" name="Chart 7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515725" cy="4248150"/>
    <xdr:graphicFrame>
      <xdr:nvGraphicFramePr>
        <xdr:cNvPr id="1666154846" name="Chart 7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620500" cy="3790950"/>
    <xdr:graphicFrame>
      <xdr:nvGraphicFramePr>
        <xdr:cNvPr id="865463009" name="Chart 7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515725" cy="3895725"/>
    <xdr:graphicFrame>
      <xdr:nvGraphicFramePr>
        <xdr:cNvPr id="1433886395" name="Chart 7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3981450"/>
    <xdr:graphicFrame>
      <xdr:nvGraphicFramePr>
        <xdr:cNvPr id="501931383" name="Chart 7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515725" cy="4248150"/>
    <xdr:graphicFrame>
      <xdr:nvGraphicFramePr>
        <xdr:cNvPr id="1492353393" name="Chart 8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620500" cy="3790950"/>
    <xdr:graphicFrame>
      <xdr:nvGraphicFramePr>
        <xdr:cNvPr id="1989516032" name="Chart 8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515725" cy="3895725"/>
    <xdr:graphicFrame>
      <xdr:nvGraphicFramePr>
        <xdr:cNvPr id="1623287693" name="Chart 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3981450"/>
    <xdr:graphicFrame>
      <xdr:nvGraphicFramePr>
        <xdr:cNvPr id="1584878298" name="Chart 8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515725" cy="4248150"/>
    <xdr:graphicFrame>
      <xdr:nvGraphicFramePr>
        <xdr:cNvPr id="416614826" name="Chart 8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620500" cy="3790950"/>
    <xdr:graphicFrame>
      <xdr:nvGraphicFramePr>
        <xdr:cNvPr id="1615664807" name="Chart 8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515725" cy="3895725"/>
    <xdr:graphicFrame>
      <xdr:nvGraphicFramePr>
        <xdr:cNvPr id="1368202694" name="Chart 8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3981450"/>
    <xdr:graphicFrame>
      <xdr:nvGraphicFramePr>
        <xdr:cNvPr id="1371560259" name="Chart 8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515725" cy="4248150"/>
    <xdr:graphicFrame>
      <xdr:nvGraphicFramePr>
        <xdr:cNvPr id="1042023822" name="Chart 8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2553950" cy="4314825"/>
    <xdr:graphicFrame>
      <xdr:nvGraphicFramePr>
        <xdr:cNvPr id="1165731457" name="Chart 8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180975</xdr:rowOff>
    </xdr:from>
    <xdr:ext cx="11515725" cy="4333875"/>
    <xdr:graphicFrame>
      <xdr:nvGraphicFramePr>
        <xdr:cNvPr id="872509647" name="Chart 9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2611100" cy="4695825"/>
    <xdr:graphicFrame>
      <xdr:nvGraphicFramePr>
        <xdr:cNvPr id="1344778783" name="Chart 9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515725" cy="4819650"/>
    <xdr:graphicFrame>
      <xdr:nvGraphicFramePr>
        <xdr:cNvPr id="455564938" name="Chart 9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572875" cy="3790950"/>
    <xdr:graphicFrame>
      <xdr:nvGraphicFramePr>
        <xdr:cNvPr id="505181697" name="Chart 9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515725" cy="3895725"/>
    <xdr:graphicFrame>
      <xdr:nvGraphicFramePr>
        <xdr:cNvPr id="1551222511" name="Chart 9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30025" cy="3981450"/>
    <xdr:graphicFrame>
      <xdr:nvGraphicFramePr>
        <xdr:cNvPr id="1179892407" name="Chart 9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515725" cy="4248150"/>
    <xdr:graphicFrame>
      <xdr:nvGraphicFramePr>
        <xdr:cNvPr id="442161031" name="Chart 9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487150" cy="3790950"/>
    <xdr:graphicFrame>
      <xdr:nvGraphicFramePr>
        <xdr:cNvPr id="2087059858" name="Chart 9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725275" cy="3895725"/>
    <xdr:graphicFrame>
      <xdr:nvGraphicFramePr>
        <xdr:cNvPr id="679103643" name="Chart 9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544300" cy="3981450"/>
    <xdr:graphicFrame>
      <xdr:nvGraphicFramePr>
        <xdr:cNvPr id="1823502074" name="Chart 9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725275" cy="4248150"/>
    <xdr:graphicFrame>
      <xdr:nvGraphicFramePr>
        <xdr:cNvPr id="68489278" name="Chart 10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487150" cy="3790950"/>
    <xdr:graphicFrame>
      <xdr:nvGraphicFramePr>
        <xdr:cNvPr id="315746991" name="Chart 10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725275" cy="3895725"/>
    <xdr:graphicFrame>
      <xdr:nvGraphicFramePr>
        <xdr:cNvPr id="1046670181" name="Chart 10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544300" cy="3981450"/>
    <xdr:graphicFrame>
      <xdr:nvGraphicFramePr>
        <xdr:cNvPr id="2098680333" name="Chart 10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725275" cy="4248150"/>
    <xdr:graphicFrame>
      <xdr:nvGraphicFramePr>
        <xdr:cNvPr id="128626734" name="Chart 10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2477750" cy="3790950"/>
    <xdr:graphicFrame>
      <xdr:nvGraphicFramePr>
        <xdr:cNvPr id="1792161371" name="Chart 10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668125" cy="3895725"/>
    <xdr:graphicFrame>
      <xdr:nvGraphicFramePr>
        <xdr:cNvPr id="167897513" name="Chart 10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2534900" cy="3981450"/>
    <xdr:graphicFrame>
      <xdr:nvGraphicFramePr>
        <xdr:cNvPr id="1569931247" name="Chart 10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668125" cy="4248150"/>
    <xdr:graphicFrame>
      <xdr:nvGraphicFramePr>
        <xdr:cNvPr id="1675868642" name="Chart 10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487150" cy="3790950"/>
    <xdr:graphicFrame>
      <xdr:nvGraphicFramePr>
        <xdr:cNvPr id="494465456" name="Chart 10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725275" cy="3895725"/>
    <xdr:graphicFrame>
      <xdr:nvGraphicFramePr>
        <xdr:cNvPr id="2111779149" name="Chart 1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544300" cy="3981450"/>
    <xdr:graphicFrame>
      <xdr:nvGraphicFramePr>
        <xdr:cNvPr id="1087710738" name="Chart 1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725275" cy="4248150"/>
    <xdr:graphicFrame>
      <xdr:nvGraphicFramePr>
        <xdr:cNvPr id="1041761989" name="Chart 1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4497050" cy="3790950"/>
    <xdr:graphicFrame>
      <xdr:nvGraphicFramePr>
        <xdr:cNvPr id="821484741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14</xdr:col>
      <xdr:colOff>95250</xdr:colOff>
      <xdr:row>34</xdr:row>
      <xdr:rowOff>190500</xdr:rowOff>
    </xdr:from>
    <xdr:ext cx="12411075" cy="3895725"/>
    <xdr:graphicFrame>
      <xdr:nvGraphicFramePr>
        <xdr:cNvPr id="1936990479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4554200" cy="3981450"/>
    <xdr:graphicFrame>
      <xdr:nvGraphicFramePr>
        <xdr:cNvPr id="52321652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14</xdr:col>
      <xdr:colOff>38100</xdr:colOff>
      <xdr:row>53</xdr:row>
      <xdr:rowOff>171450</xdr:rowOff>
    </xdr:from>
    <xdr:ext cx="12268200" cy="4095750"/>
    <xdr:graphicFrame>
      <xdr:nvGraphicFramePr>
        <xdr:cNvPr id="208802292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487150" cy="3790950"/>
    <xdr:graphicFrame>
      <xdr:nvGraphicFramePr>
        <xdr:cNvPr id="1660370746" name="Chart 1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725275" cy="3895725"/>
    <xdr:graphicFrame>
      <xdr:nvGraphicFramePr>
        <xdr:cNvPr id="1557741384" name="Chart 1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544300" cy="3981450"/>
    <xdr:graphicFrame>
      <xdr:nvGraphicFramePr>
        <xdr:cNvPr id="1519297847" name="Chart 1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725275" cy="4248150"/>
    <xdr:graphicFrame>
      <xdr:nvGraphicFramePr>
        <xdr:cNvPr id="497543548" name="Chart 1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487150" cy="3790950"/>
    <xdr:graphicFrame>
      <xdr:nvGraphicFramePr>
        <xdr:cNvPr id="628673512" name="Chart 1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668125" cy="3895725"/>
    <xdr:graphicFrame>
      <xdr:nvGraphicFramePr>
        <xdr:cNvPr id="12368681" name="Chart 1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544300" cy="3981450"/>
    <xdr:graphicFrame>
      <xdr:nvGraphicFramePr>
        <xdr:cNvPr id="2005375604" name="Chart 1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668125" cy="4248150"/>
    <xdr:graphicFrame>
      <xdr:nvGraphicFramePr>
        <xdr:cNvPr id="472775057" name="Chart 1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487150" cy="3790950"/>
    <xdr:graphicFrame>
      <xdr:nvGraphicFramePr>
        <xdr:cNvPr id="1870703973" name="Chart 1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725275" cy="3895725"/>
    <xdr:graphicFrame>
      <xdr:nvGraphicFramePr>
        <xdr:cNvPr id="922727831" name="Chart 1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544300" cy="3981450"/>
    <xdr:graphicFrame>
      <xdr:nvGraphicFramePr>
        <xdr:cNvPr id="249794688" name="Chart 1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725275" cy="4248150"/>
    <xdr:graphicFrame>
      <xdr:nvGraphicFramePr>
        <xdr:cNvPr id="694617845" name="Chart 12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487150" cy="3790950"/>
    <xdr:graphicFrame>
      <xdr:nvGraphicFramePr>
        <xdr:cNvPr id="227321363" name="Chart 1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725275" cy="3895725"/>
    <xdr:graphicFrame>
      <xdr:nvGraphicFramePr>
        <xdr:cNvPr id="1701679176" name="Chart 1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544300" cy="3981450"/>
    <xdr:graphicFrame>
      <xdr:nvGraphicFramePr>
        <xdr:cNvPr id="1001134307" name="Chart 1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725275" cy="4248150"/>
    <xdr:graphicFrame>
      <xdr:nvGraphicFramePr>
        <xdr:cNvPr id="1148007654" name="Chart 1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487150" cy="3790950"/>
    <xdr:graphicFrame>
      <xdr:nvGraphicFramePr>
        <xdr:cNvPr id="241423011" name="Chart 1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668125" cy="3895725"/>
    <xdr:graphicFrame>
      <xdr:nvGraphicFramePr>
        <xdr:cNvPr id="892374265" name="Chart 1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544300" cy="3981450"/>
    <xdr:graphicFrame>
      <xdr:nvGraphicFramePr>
        <xdr:cNvPr id="2069171554" name="Chart 13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668125" cy="4248150"/>
    <xdr:graphicFrame>
      <xdr:nvGraphicFramePr>
        <xdr:cNvPr id="1115897219" name="Chart 1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487150" cy="3790950"/>
    <xdr:graphicFrame>
      <xdr:nvGraphicFramePr>
        <xdr:cNvPr id="1964359651" name="Chart 13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668125" cy="3895725"/>
    <xdr:graphicFrame>
      <xdr:nvGraphicFramePr>
        <xdr:cNvPr id="54920315" name="Chart 1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544300" cy="3981450"/>
    <xdr:graphicFrame>
      <xdr:nvGraphicFramePr>
        <xdr:cNvPr id="261077238" name="Chart 1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668125" cy="4248150"/>
    <xdr:graphicFrame>
      <xdr:nvGraphicFramePr>
        <xdr:cNvPr id="642571376" name="Chart 13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487150" cy="3790950"/>
    <xdr:graphicFrame>
      <xdr:nvGraphicFramePr>
        <xdr:cNvPr id="1800333197" name="Chart 13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668125" cy="3895725"/>
    <xdr:graphicFrame>
      <xdr:nvGraphicFramePr>
        <xdr:cNvPr id="1242187412" name="Chart 13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544300" cy="3981450"/>
    <xdr:graphicFrame>
      <xdr:nvGraphicFramePr>
        <xdr:cNvPr id="2002905362" name="Chart 13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668125" cy="4248150"/>
    <xdr:graphicFrame>
      <xdr:nvGraphicFramePr>
        <xdr:cNvPr id="686908077" name="Chart 1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487150" cy="3790950"/>
    <xdr:graphicFrame>
      <xdr:nvGraphicFramePr>
        <xdr:cNvPr id="306681186" name="Chart 1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668125" cy="3895725"/>
    <xdr:graphicFrame>
      <xdr:nvGraphicFramePr>
        <xdr:cNvPr id="539566161" name="Chart 14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544300" cy="3981450"/>
    <xdr:graphicFrame>
      <xdr:nvGraphicFramePr>
        <xdr:cNvPr id="487974698" name="Chart 14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668125" cy="4248150"/>
    <xdr:graphicFrame>
      <xdr:nvGraphicFramePr>
        <xdr:cNvPr id="1766158779" name="Chart 14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487150" cy="3790950"/>
    <xdr:graphicFrame>
      <xdr:nvGraphicFramePr>
        <xdr:cNvPr id="875705569" name="Chart 1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668125" cy="3895725"/>
    <xdr:graphicFrame>
      <xdr:nvGraphicFramePr>
        <xdr:cNvPr id="1172311085" name="Chart 14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544300" cy="3981450"/>
    <xdr:graphicFrame>
      <xdr:nvGraphicFramePr>
        <xdr:cNvPr id="339237362" name="Chart 14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668125" cy="4248150"/>
    <xdr:graphicFrame>
      <xdr:nvGraphicFramePr>
        <xdr:cNvPr id="1001971377" name="Chart 14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487150" cy="3790950"/>
    <xdr:graphicFrame>
      <xdr:nvGraphicFramePr>
        <xdr:cNvPr id="263063035" name="Chart 14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668125" cy="3895725"/>
    <xdr:graphicFrame>
      <xdr:nvGraphicFramePr>
        <xdr:cNvPr id="169806072" name="Chart 15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544300" cy="3981450"/>
    <xdr:graphicFrame>
      <xdr:nvGraphicFramePr>
        <xdr:cNvPr id="343477816" name="Chart 15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668125" cy="4248150"/>
    <xdr:graphicFrame>
      <xdr:nvGraphicFramePr>
        <xdr:cNvPr id="1348844925" name="Chart 1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3020675" cy="3790950"/>
    <xdr:graphicFrame>
      <xdr:nvGraphicFramePr>
        <xdr:cNvPr id="981316121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14</xdr:col>
      <xdr:colOff>95250</xdr:colOff>
      <xdr:row>34</xdr:row>
      <xdr:rowOff>190500</xdr:rowOff>
    </xdr:from>
    <xdr:ext cx="11515725" cy="3895725"/>
    <xdr:graphicFrame>
      <xdr:nvGraphicFramePr>
        <xdr:cNvPr id="636426768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3077825" cy="3981450"/>
    <xdr:graphicFrame>
      <xdr:nvGraphicFramePr>
        <xdr:cNvPr id="795476295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14</xdr:col>
      <xdr:colOff>38100</xdr:colOff>
      <xdr:row>53</xdr:row>
      <xdr:rowOff>171450</xdr:rowOff>
    </xdr:from>
    <xdr:ext cx="11372850" cy="4095750"/>
    <xdr:graphicFrame>
      <xdr:nvGraphicFramePr>
        <xdr:cNvPr id="2057451935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487150" cy="3790950"/>
    <xdr:graphicFrame>
      <xdr:nvGraphicFramePr>
        <xdr:cNvPr id="1113799349" name="Chart 15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668125" cy="3895725"/>
    <xdr:graphicFrame>
      <xdr:nvGraphicFramePr>
        <xdr:cNvPr id="364189795" name="Chart 15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544300" cy="3981450"/>
    <xdr:graphicFrame>
      <xdr:nvGraphicFramePr>
        <xdr:cNvPr id="1138993307" name="Chart 15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668125" cy="4248150"/>
    <xdr:graphicFrame>
      <xdr:nvGraphicFramePr>
        <xdr:cNvPr id="1396544590" name="Chart 1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487150" cy="3790950"/>
    <xdr:graphicFrame>
      <xdr:nvGraphicFramePr>
        <xdr:cNvPr id="2005761111" name="Chart 1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668125" cy="3895725"/>
    <xdr:graphicFrame>
      <xdr:nvGraphicFramePr>
        <xdr:cNvPr id="1666541536" name="Chart 1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544300" cy="3981450"/>
    <xdr:graphicFrame>
      <xdr:nvGraphicFramePr>
        <xdr:cNvPr id="1552236087" name="Chart 15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668125" cy="4248150"/>
    <xdr:graphicFrame>
      <xdr:nvGraphicFramePr>
        <xdr:cNvPr id="1290909399" name="Chart 1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487150" cy="3790950"/>
    <xdr:graphicFrame>
      <xdr:nvGraphicFramePr>
        <xdr:cNvPr id="1926879413" name="Chart 1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668125" cy="3895725"/>
    <xdr:graphicFrame>
      <xdr:nvGraphicFramePr>
        <xdr:cNvPr id="1474436678" name="Chart 1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544300" cy="3981450"/>
    <xdr:graphicFrame>
      <xdr:nvGraphicFramePr>
        <xdr:cNvPr id="1194579634" name="Chart 1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668125" cy="4248150"/>
    <xdr:graphicFrame>
      <xdr:nvGraphicFramePr>
        <xdr:cNvPr id="1641269521" name="Chart 1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487150" cy="3790950"/>
    <xdr:graphicFrame>
      <xdr:nvGraphicFramePr>
        <xdr:cNvPr id="1469912926" name="Chart 1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668125" cy="3895725"/>
    <xdr:graphicFrame>
      <xdr:nvGraphicFramePr>
        <xdr:cNvPr id="252302293" name="Chart 16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544300" cy="3981450"/>
    <xdr:graphicFrame>
      <xdr:nvGraphicFramePr>
        <xdr:cNvPr id="1724699847" name="Chart 16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668125" cy="4248150"/>
    <xdr:graphicFrame>
      <xdr:nvGraphicFramePr>
        <xdr:cNvPr id="378235761" name="Chart 16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487150" cy="3790950"/>
    <xdr:graphicFrame>
      <xdr:nvGraphicFramePr>
        <xdr:cNvPr id="671577699" name="Chart 16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668125" cy="3895725"/>
    <xdr:graphicFrame>
      <xdr:nvGraphicFramePr>
        <xdr:cNvPr id="82096477" name="Chart 17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544300" cy="3981450"/>
    <xdr:graphicFrame>
      <xdr:nvGraphicFramePr>
        <xdr:cNvPr id="81741844" name="Chart 17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668125" cy="4248150"/>
    <xdr:graphicFrame>
      <xdr:nvGraphicFramePr>
        <xdr:cNvPr id="18746639" name="Chart 17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487150" cy="3790950"/>
    <xdr:graphicFrame>
      <xdr:nvGraphicFramePr>
        <xdr:cNvPr id="1738199266" name="Chart 17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668125" cy="3895725"/>
    <xdr:graphicFrame>
      <xdr:nvGraphicFramePr>
        <xdr:cNvPr id="1306408809" name="Chart 17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544300" cy="3981450"/>
    <xdr:graphicFrame>
      <xdr:nvGraphicFramePr>
        <xdr:cNvPr id="441918872" name="Chart 17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668125" cy="4248150"/>
    <xdr:graphicFrame>
      <xdr:nvGraphicFramePr>
        <xdr:cNvPr id="1063643077" name="Chart 17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487150" cy="3790950"/>
    <xdr:graphicFrame>
      <xdr:nvGraphicFramePr>
        <xdr:cNvPr id="264776419" name="Chart 17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668125" cy="3895725"/>
    <xdr:graphicFrame>
      <xdr:nvGraphicFramePr>
        <xdr:cNvPr id="181972461" name="Chart 17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544300" cy="3981450"/>
    <xdr:graphicFrame>
      <xdr:nvGraphicFramePr>
        <xdr:cNvPr id="207514030" name="Chart 17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668125" cy="4248150"/>
    <xdr:graphicFrame>
      <xdr:nvGraphicFramePr>
        <xdr:cNvPr id="850731793" name="Chart 18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487150" cy="3790950"/>
    <xdr:graphicFrame>
      <xdr:nvGraphicFramePr>
        <xdr:cNvPr id="490317632" name="Chart 18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668125" cy="3895725"/>
    <xdr:graphicFrame>
      <xdr:nvGraphicFramePr>
        <xdr:cNvPr id="941046461" name="Chart 1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544300" cy="3981450"/>
    <xdr:graphicFrame>
      <xdr:nvGraphicFramePr>
        <xdr:cNvPr id="1732845912" name="Chart 18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668125" cy="4248150"/>
    <xdr:graphicFrame>
      <xdr:nvGraphicFramePr>
        <xdr:cNvPr id="1526865642" name="Chart 18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487150" cy="3790950"/>
    <xdr:graphicFrame>
      <xdr:nvGraphicFramePr>
        <xdr:cNvPr id="1743643850" name="Chart 18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668125" cy="3895725"/>
    <xdr:graphicFrame>
      <xdr:nvGraphicFramePr>
        <xdr:cNvPr id="1511760157" name="Chart 18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544300" cy="3981450"/>
    <xdr:graphicFrame>
      <xdr:nvGraphicFramePr>
        <xdr:cNvPr id="654400172" name="Chart 18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668125" cy="4248150"/>
    <xdr:graphicFrame>
      <xdr:nvGraphicFramePr>
        <xdr:cNvPr id="983164971" name="Chart 18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4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487150" cy="3790950"/>
    <xdr:graphicFrame>
      <xdr:nvGraphicFramePr>
        <xdr:cNvPr id="938066854" name="Chart 18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668125" cy="3895725"/>
    <xdr:graphicFrame>
      <xdr:nvGraphicFramePr>
        <xdr:cNvPr id="1682221411" name="Chart 19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544300" cy="3981450"/>
    <xdr:graphicFrame>
      <xdr:nvGraphicFramePr>
        <xdr:cNvPr id="906493655" name="Chart 19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668125" cy="4248150"/>
    <xdr:graphicFrame>
      <xdr:nvGraphicFramePr>
        <xdr:cNvPr id="1844826777" name="Chart 19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4497050" cy="3790950"/>
    <xdr:graphicFrame>
      <xdr:nvGraphicFramePr>
        <xdr:cNvPr id="1848175142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14</xdr:col>
      <xdr:colOff>95250</xdr:colOff>
      <xdr:row>34</xdr:row>
      <xdr:rowOff>190500</xdr:rowOff>
    </xdr:from>
    <xdr:ext cx="12277725" cy="3895725"/>
    <xdr:graphicFrame>
      <xdr:nvGraphicFramePr>
        <xdr:cNvPr id="1392574572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4554200" cy="3981450"/>
    <xdr:graphicFrame>
      <xdr:nvGraphicFramePr>
        <xdr:cNvPr id="988660550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14</xdr:col>
      <xdr:colOff>38100</xdr:colOff>
      <xdr:row>53</xdr:row>
      <xdr:rowOff>171450</xdr:rowOff>
    </xdr:from>
    <xdr:ext cx="12134850" cy="4095750"/>
    <xdr:graphicFrame>
      <xdr:nvGraphicFramePr>
        <xdr:cNvPr id="910536889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3125450" cy="3790950"/>
    <xdr:graphicFrame>
      <xdr:nvGraphicFramePr>
        <xdr:cNvPr id="468030066" name="Chart 19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515725" cy="3895725"/>
    <xdr:graphicFrame>
      <xdr:nvGraphicFramePr>
        <xdr:cNvPr id="26882106" name="Chart 19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3182600" cy="3981450"/>
    <xdr:graphicFrame>
      <xdr:nvGraphicFramePr>
        <xdr:cNvPr id="2042598183" name="Chart 19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515725" cy="4248150"/>
    <xdr:graphicFrame>
      <xdr:nvGraphicFramePr>
        <xdr:cNvPr id="435240084" name="Chart 19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5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3173075" cy="3790950"/>
    <xdr:graphicFrame>
      <xdr:nvGraphicFramePr>
        <xdr:cNvPr id="1861919559" name="Chart 19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2715875" cy="3895725"/>
    <xdr:graphicFrame>
      <xdr:nvGraphicFramePr>
        <xdr:cNvPr id="684973303" name="Chart 19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3230225" cy="3981450"/>
    <xdr:graphicFrame>
      <xdr:nvGraphicFramePr>
        <xdr:cNvPr id="72737366" name="Chart 19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2715875" cy="4248150"/>
    <xdr:graphicFrame>
      <xdr:nvGraphicFramePr>
        <xdr:cNvPr id="2101115607" name="Chart 20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3173075" cy="3790950"/>
    <xdr:graphicFrame>
      <xdr:nvGraphicFramePr>
        <xdr:cNvPr id="905333132" name="Chart 20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2049125" cy="3895725"/>
    <xdr:graphicFrame>
      <xdr:nvGraphicFramePr>
        <xdr:cNvPr id="424116654" name="Chart 20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3230225" cy="3981450"/>
    <xdr:graphicFrame>
      <xdr:nvGraphicFramePr>
        <xdr:cNvPr id="1514245498" name="Chart 20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1982450" cy="4248150"/>
    <xdr:graphicFrame>
      <xdr:nvGraphicFramePr>
        <xdr:cNvPr id="1351215817" name="Chart 20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</xdr:wsDr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620500" cy="3790950"/>
    <xdr:graphicFrame>
      <xdr:nvGraphicFramePr>
        <xdr:cNvPr id="211238609" name="Chart 20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515725" cy="3895725"/>
    <xdr:graphicFrame>
      <xdr:nvGraphicFramePr>
        <xdr:cNvPr id="118235751" name="Chart 20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3981450"/>
    <xdr:graphicFrame>
      <xdr:nvGraphicFramePr>
        <xdr:cNvPr id="585663920" name="Chart 20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515725" cy="4248150"/>
    <xdr:graphicFrame>
      <xdr:nvGraphicFramePr>
        <xdr:cNvPr id="865218224" name="Chart 20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5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620500" cy="4114800"/>
    <xdr:graphicFrame>
      <xdr:nvGraphicFramePr>
        <xdr:cNvPr id="1050308588" name="Chart 20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0</xdr:rowOff>
    </xdr:from>
    <xdr:ext cx="11039475" cy="4314825"/>
    <xdr:graphicFrame>
      <xdr:nvGraphicFramePr>
        <xdr:cNvPr id="1497277459" name="Chart 2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4381500"/>
    <xdr:graphicFrame>
      <xdr:nvGraphicFramePr>
        <xdr:cNvPr id="430206240" name="Chart 2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600575"/>
    <xdr:graphicFrame>
      <xdr:nvGraphicFramePr>
        <xdr:cNvPr id="732729346" name="Chart 2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2639675" cy="3790950"/>
    <xdr:graphicFrame>
      <xdr:nvGraphicFramePr>
        <xdr:cNvPr id="1612460682" name="Chart 2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706225" cy="3895725"/>
    <xdr:graphicFrame>
      <xdr:nvGraphicFramePr>
        <xdr:cNvPr id="1844782094" name="Chart 2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2696825" cy="3981450"/>
    <xdr:graphicFrame>
      <xdr:nvGraphicFramePr>
        <xdr:cNvPr id="637132903" name="Chart 2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706225" cy="4248150"/>
    <xdr:graphicFrame>
      <xdr:nvGraphicFramePr>
        <xdr:cNvPr id="861440942" name="Chart 2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2639675" cy="3790950"/>
    <xdr:graphicFrame>
      <xdr:nvGraphicFramePr>
        <xdr:cNvPr id="1148379794" name="Chart 2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1544419085" name="Chart 2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2696825" cy="3981450"/>
    <xdr:graphicFrame>
      <xdr:nvGraphicFramePr>
        <xdr:cNvPr id="662153118" name="Chart 2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146113577" name="Chart 2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</xdr:wsDr>
</file>

<file path=xl/drawings/drawing5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620500" cy="3790950"/>
    <xdr:graphicFrame>
      <xdr:nvGraphicFramePr>
        <xdr:cNvPr id="306702005" name="Chart 2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706225" cy="3895725"/>
    <xdr:graphicFrame>
      <xdr:nvGraphicFramePr>
        <xdr:cNvPr id="598167701" name="Chart 2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3981450"/>
    <xdr:graphicFrame>
      <xdr:nvGraphicFramePr>
        <xdr:cNvPr id="995282827" name="Chart 2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706225" cy="4248150"/>
    <xdr:graphicFrame>
      <xdr:nvGraphicFramePr>
        <xdr:cNvPr id="1267047877" name="Chart 22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620500" cy="3790950"/>
    <xdr:graphicFrame>
      <xdr:nvGraphicFramePr>
        <xdr:cNvPr id="1733566019" name="Chart 2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715952767" name="Chart 2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3981450"/>
    <xdr:graphicFrame>
      <xdr:nvGraphicFramePr>
        <xdr:cNvPr id="259304352" name="Chart 2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301515144" name="Chart 2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</xdr:wsDr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620500" cy="3790950"/>
    <xdr:graphicFrame>
      <xdr:nvGraphicFramePr>
        <xdr:cNvPr id="96777870" name="Chart 2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706225" cy="3895725"/>
    <xdr:graphicFrame>
      <xdr:nvGraphicFramePr>
        <xdr:cNvPr id="1132872558" name="Chart 2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3981450"/>
    <xdr:graphicFrame>
      <xdr:nvGraphicFramePr>
        <xdr:cNvPr id="944750104" name="Chart 23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706225" cy="4248150"/>
    <xdr:graphicFrame>
      <xdr:nvGraphicFramePr>
        <xdr:cNvPr id="1713162283" name="Chart 2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620500" cy="3790950"/>
    <xdr:graphicFrame>
      <xdr:nvGraphicFramePr>
        <xdr:cNvPr id="1626171294" name="Chart 23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1352249113" name="Chart 2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3981450"/>
    <xdr:graphicFrame>
      <xdr:nvGraphicFramePr>
        <xdr:cNvPr id="1953532392" name="Chart 2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477089123" name="Chart 23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</xdr:wsDr>
</file>

<file path=xl/drawings/drawing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620500" cy="3790950"/>
    <xdr:graphicFrame>
      <xdr:nvGraphicFramePr>
        <xdr:cNvPr id="244128146" name="Chart 23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706225" cy="3895725"/>
    <xdr:graphicFrame>
      <xdr:nvGraphicFramePr>
        <xdr:cNvPr id="1608854714" name="Chart 23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3981450"/>
    <xdr:graphicFrame>
      <xdr:nvGraphicFramePr>
        <xdr:cNvPr id="1381977130" name="Chart 23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706225" cy="4248150"/>
    <xdr:graphicFrame>
      <xdr:nvGraphicFramePr>
        <xdr:cNvPr id="649178080" name="Chart 2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620500" cy="3790950"/>
    <xdr:graphicFrame>
      <xdr:nvGraphicFramePr>
        <xdr:cNvPr id="629797454" name="Chart 2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1453723202" name="Chart 24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3981450"/>
    <xdr:graphicFrame>
      <xdr:nvGraphicFramePr>
        <xdr:cNvPr id="1258790109" name="Chart 24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1823580022" name="Chart 24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</xdr:wsDr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620500" cy="3790950"/>
    <xdr:graphicFrame>
      <xdr:nvGraphicFramePr>
        <xdr:cNvPr id="1789512287" name="Chart 2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706225" cy="3895725"/>
    <xdr:graphicFrame>
      <xdr:nvGraphicFramePr>
        <xdr:cNvPr id="1972713634" name="Chart 24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3981450"/>
    <xdr:graphicFrame>
      <xdr:nvGraphicFramePr>
        <xdr:cNvPr id="343603211" name="Chart 24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706225" cy="4248150"/>
    <xdr:graphicFrame>
      <xdr:nvGraphicFramePr>
        <xdr:cNvPr id="1333072132" name="Chart 24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620500" cy="3790950"/>
    <xdr:graphicFrame>
      <xdr:nvGraphicFramePr>
        <xdr:cNvPr id="1466698336" name="Chart 24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706225" cy="3895725"/>
    <xdr:graphicFrame>
      <xdr:nvGraphicFramePr>
        <xdr:cNvPr id="585589231" name="Chart 25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3981450"/>
    <xdr:graphicFrame>
      <xdr:nvGraphicFramePr>
        <xdr:cNvPr id="914567123" name="Chart 25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706225" cy="4248150"/>
    <xdr:graphicFrame>
      <xdr:nvGraphicFramePr>
        <xdr:cNvPr id="1236568543" name="Chart 2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620500" cy="3790950"/>
    <xdr:graphicFrame>
      <xdr:nvGraphicFramePr>
        <xdr:cNvPr id="113897423" name="Chart 25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2145253600" name="Chart 25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3981450"/>
    <xdr:graphicFrame>
      <xdr:nvGraphicFramePr>
        <xdr:cNvPr id="1142539532" name="Chart 25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1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592170607" name="Chart 2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2"/>
        </a:graphicData>
      </a:graphic>
    </xdr:graphicFrame>
    <xdr:clientData fLocksWithSheet="0"/>
  </xdr:oneCellAnchor>
</xdr:wsDr>
</file>

<file path=xl/drawings/drawing5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620500" cy="3790950"/>
    <xdr:graphicFrame>
      <xdr:nvGraphicFramePr>
        <xdr:cNvPr id="1732393708" name="Chart 2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706225" cy="3895725"/>
    <xdr:graphicFrame>
      <xdr:nvGraphicFramePr>
        <xdr:cNvPr id="1549120653" name="Chart 2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3981450"/>
    <xdr:graphicFrame>
      <xdr:nvGraphicFramePr>
        <xdr:cNvPr id="175712430" name="Chart 25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706225" cy="4248150"/>
    <xdr:graphicFrame>
      <xdr:nvGraphicFramePr>
        <xdr:cNvPr id="1675239892" name="Chart 2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620500" cy="3790950"/>
    <xdr:graphicFrame>
      <xdr:nvGraphicFramePr>
        <xdr:cNvPr id="959792043" name="Chart 2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706225" cy="3895725"/>
    <xdr:graphicFrame>
      <xdr:nvGraphicFramePr>
        <xdr:cNvPr id="459262723" name="Chart 2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3981450"/>
    <xdr:graphicFrame>
      <xdr:nvGraphicFramePr>
        <xdr:cNvPr id="136111274" name="Chart 2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706225" cy="4248150"/>
    <xdr:graphicFrame>
      <xdr:nvGraphicFramePr>
        <xdr:cNvPr id="460304667" name="Chart 2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620500" cy="3790950"/>
    <xdr:graphicFrame>
      <xdr:nvGraphicFramePr>
        <xdr:cNvPr id="1547073265" name="Chart 2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706225" cy="3895725"/>
    <xdr:graphicFrame>
      <xdr:nvGraphicFramePr>
        <xdr:cNvPr id="278057298" name="Chart 26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3981450"/>
    <xdr:graphicFrame>
      <xdr:nvGraphicFramePr>
        <xdr:cNvPr id="329625120" name="Chart 26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1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706225" cy="4248150"/>
    <xdr:graphicFrame>
      <xdr:nvGraphicFramePr>
        <xdr:cNvPr id="918890165" name="Chart 26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2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620500" cy="3790950"/>
    <xdr:graphicFrame>
      <xdr:nvGraphicFramePr>
        <xdr:cNvPr id="1033387006" name="Chart 26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3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1180713420" name="Chart 27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4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3981450"/>
    <xdr:graphicFrame>
      <xdr:nvGraphicFramePr>
        <xdr:cNvPr id="1144413647" name="Chart 27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5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1729783098" name="Chart 27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6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5706725" cy="3790950"/>
    <xdr:graphicFrame>
      <xdr:nvGraphicFramePr>
        <xdr:cNvPr id="1937091876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14</xdr:col>
      <xdr:colOff>95250</xdr:colOff>
      <xdr:row>34</xdr:row>
      <xdr:rowOff>190500</xdr:rowOff>
    </xdr:from>
    <xdr:ext cx="12277725" cy="3895725"/>
    <xdr:graphicFrame>
      <xdr:nvGraphicFramePr>
        <xdr:cNvPr id="83769579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5763875" cy="3981450"/>
    <xdr:graphicFrame>
      <xdr:nvGraphicFramePr>
        <xdr:cNvPr id="148006976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14</xdr:col>
      <xdr:colOff>38100</xdr:colOff>
      <xdr:row>53</xdr:row>
      <xdr:rowOff>171450</xdr:rowOff>
    </xdr:from>
    <xdr:ext cx="12134850" cy="4095750"/>
    <xdr:graphicFrame>
      <xdr:nvGraphicFramePr>
        <xdr:cNvPr id="358728715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620500" cy="3790950"/>
    <xdr:graphicFrame>
      <xdr:nvGraphicFramePr>
        <xdr:cNvPr id="1578582253" name="Chart 27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706225" cy="3895725"/>
    <xdr:graphicFrame>
      <xdr:nvGraphicFramePr>
        <xdr:cNvPr id="2052828194" name="Chart 27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3981450"/>
    <xdr:graphicFrame>
      <xdr:nvGraphicFramePr>
        <xdr:cNvPr id="1786696020" name="Chart 27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706225" cy="4248150"/>
    <xdr:graphicFrame>
      <xdr:nvGraphicFramePr>
        <xdr:cNvPr id="746154696" name="Chart 27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620500" cy="3790950"/>
    <xdr:graphicFrame>
      <xdr:nvGraphicFramePr>
        <xdr:cNvPr id="1546269084" name="Chart 27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706225" cy="3895725"/>
    <xdr:graphicFrame>
      <xdr:nvGraphicFramePr>
        <xdr:cNvPr id="1828752427" name="Chart 27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3981450"/>
    <xdr:graphicFrame>
      <xdr:nvGraphicFramePr>
        <xdr:cNvPr id="994686154" name="Chart 27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706225" cy="4248150"/>
    <xdr:graphicFrame>
      <xdr:nvGraphicFramePr>
        <xdr:cNvPr id="1270504686" name="Chart 28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620500" cy="3790950"/>
    <xdr:graphicFrame>
      <xdr:nvGraphicFramePr>
        <xdr:cNvPr id="1008390938" name="Chart 28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706225" cy="3895725"/>
    <xdr:graphicFrame>
      <xdr:nvGraphicFramePr>
        <xdr:cNvPr id="1730398571" name="Chart 2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3981450"/>
    <xdr:graphicFrame>
      <xdr:nvGraphicFramePr>
        <xdr:cNvPr id="839005224" name="Chart 28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1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706225" cy="4248150"/>
    <xdr:graphicFrame>
      <xdr:nvGraphicFramePr>
        <xdr:cNvPr id="1749400346" name="Chart 28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2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620500" cy="3790950"/>
    <xdr:graphicFrame>
      <xdr:nvGraphicFramePr>
        <xdr:cNvPr id="1185778159" name="Chart 28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3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266198523" name="Chart 28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4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3981450"/>
    <xdr:graphicFrame>
      <xdr:nvGraphicFramePr>
        <xdr:cNvPr id="726045687" name="Chart 28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5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473020879" name="Chart 28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6"/>
        </a:graphicData>
      </a:graphic>
    </xdr:graphicFrame>
    <xdr:clientData fLocksWithSheet="0"/>
  </xdr:oneCellAnchor>
</xdr:wsDr>
</file>

<file path=xl/drawings/drawing6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2353925" cy="3790950"/>
    <xdr:graphicFrame>
      <xdr:nvGraphicFramePr>
        <xdr:cNvPr id="1253852980" name="Chart 28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706225" cy="3895725"/>
    <xdr:graphicFrame>
      <xdr:nvGraphicFramePr>
        <xdr:cNvPr id="1515890218" name="Chart 29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2411075" cy="3981450"/>
    <xdr:graphicFrame>
      <xdr:nvGraphicFramePr>
        <xdr:cNvPr id="1161605844" name="Chart 29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706225" cy="4248150"/>
    <xdr:graphicFrame>
      <xdr:nvGraphicFramePr>
        <xdr:cNvPr id="1073202850" name="Chart 29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2353925" cy="3790950"/>
    <xdr:graphicFrame>
      <xdr:nvGraphicFramePr>
        <xdr:cNvPr id="1439292789" name="Chart 29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706225" cy="3895725"/>
    <xdr:graphicFrame>
      <xdr:nvGraphicFramePr>
        <xdr:cNvPr id="1939593082" name="Chart 29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2411075" cy="3981450"/>
    <xdr:graphicFrame>
      <xdr:nvGraphicFramePr>
        <xdr:cNvPr id="889025260" name="Chart 29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706225" cy="4248150"/>
    <xdr:graphicFrame>
      <xdr:nvGraphicFramePr>
        <xdr:cNvPr id="496972611" name="Chart 29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2353925" cy="3790950"/>
    <xdr:graphicFrame>
      <xdr:nvGraphicFramePr>
        <xdr:cNvPr id="322092676" name="Chart 29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13</xdr:col>
      <xdr:colOff>95250</xdr:colOff>
      <xdr:row>34</xdr:row>
      <xdr:rowOff>190500</xdr:rowOff>
    </xdr:from>
    <xdr:ext cx="11706225" cy="3895725"/>
    <xdr:graphicFrame>
      <xdr:nvGraphicFramePr>
        <xdr:cNvPr id="752558090" name="Chart 29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2411075" cy="3981450"/>
    <xdr:graphicFrame>
      <xdr:nvGraphicFramePr>
        <xdr:cNvPr id="1980500688" name="Chart 29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1"/>
        </a:graphicData>
      </a:graphic>
    </xdr:graphicFrame>
    <xdr:clientData fLocksWithSheet="0"/>
  </xdr:oneCellAnchor>
  <xdr:oneCellAnchor>
    <xdr:from>
      <xdr:col>13</xdr:col>
      <xdr:colOff>38100</xdr:colOff>
      <xdr:row>53</xdr:row>
      <xdr:rowOff>171450</xdr:rowOff>
    </xdr:from>
    <xdr:ext cx="11706225" cy="4248150"/>
    <xdr:graphicFrame>
      <xdr:nvGraphicFramePr>
        <xdr:cNvPr id="165283852" name="Chart 30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2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2353925" cy="3790950"/>
    <xdr:graphicFrame>
      <xdr:nvGraphicFramePr>
        <xdr:cNvPr id="1900028010" name="Chart 30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3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1742269887" name="Chart 30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4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2411075" cy="3981450"/>
    <xdr:graphicFrame>
      <xdr:nvGraphicFramePr>
        <xdr:cNvPr id="40779535" name="Chart 30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5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1345388561" name="Chart 30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6"/>
        </a:graphicData>
      </a:graphic>
    </xdr:graphicFrame>
    <xdr:clientData fLocksWithSheet="0"/>
  </xdr:oneCellAnchor>
</xdr:wsDr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6221075" cy="3790950"/>
    <xdr:graphicFrame>
      <xdr:nvGraphicFramePr>
        <xdr:cNvPr id="1862437468" name="Chart 30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677650" cy="3895725"/>
    <xdr:graphicFrame>
      <xdr:nvGraphicFramePr>
        <xdr:cNvPr id="117759308" name="Chart 30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6278225" cy="3981450"/>
    <xdr:graphicFrame>
      <xdr:nvGraphicFramePr>
        <xdr:cNvPr id="530219851" name="Chart 30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1610975" cy="4248150"/>
    <xdr:graphicFrame>
      <xdr:nvGraphicFramePr>
        <xdr:cNvPr id="100379602" name="Chart 30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6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6221075" cy="3790950"/>
    <xdr:graphicFrame>
      <xdr:nvGraphicFramePr>
        <xdr:cNvPr id="226019975" name="Chart 30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677650" cy="3895725"/>
    <xdr:graphicFrame>
      <xdr:nvGraphicFramePr>
        <xdr:cNvPr id="1410126427" name="Chart 3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6278225" cy="3981450"/>
    <xdr:graphicFrame>
      <xdr:nvGraphicFramePr>
        <xdr:cNvPr id="1041302413" name="Chart 3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1610975" cy="4248150"/>
    <xdr:graphicFrame>
      <xdr:nvGraphicFramePr>
        <xdr:cNvPr id="847363305" name="Chart 3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6221075" cy="3790950"/>
    <xdr:graphicFrame>
      <xdr:nvGraphicFramePr>
        <xdr:cNvPr id="1244156722" name="Chart 3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677650" cy="3895725"/>
    <xdr:graphicFrame>
      <xdr:nvGraphicFramePr>
        <xdr:cNvPr id="872396031" name="Chart 3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6278225" cy="3981450"/>
    <xdr:graphicFrame>
      <xdr:nvGraphicFramePr>
        <xdr:cNvPr id="1863619883" name="Chart 3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1610975" cy="4248150"/>
    <xdr:graphicFrame>
      <xdr:nvGraphicFramePr>
        <xdr:cNvPr id="1229093145" name="Chart 3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620500" cy="3790950"/>
    <xdr:graphicFrame>
      <xdr:nvGraphicFramePr>
        <xdr:cNvPr id="1223425921" name="Chart 3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1490082661" name="Chart 3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677650" cy="3981450"/>
    <xdr:graphicFrame>
      <xdr:nvGraphicFramePr>
        <xdr:cNvPr id="228102343" name="Chart 3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905926037" name="Chart 3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1717453157" name="Chart 3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1823020745" name="Chart 3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1696109254" name="Chart 3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818330111" name="Chart 32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1407432267" name="Chart 3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1947364379" name="Chart 3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1655645492" name="Chart 3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987491429" name="Chart 3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</xdr:wsDr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435889383" name="Chart 3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1487631035" name="Chart 3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845172843" name="Chart 33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66659149" name="Chart 3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1830281635" name="Chart 33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917461942" name="Chart 3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338498748" name="Chart 3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168346169" name="Chart 33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</xdr:wsDr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619420983" name="Chart 33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608149867" name="Chart 33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841272167" name="Chart 33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202554359" name="Chart 3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1571067911" name="Chart 3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972840556" name="Chart 34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1380544689" name="Chart 34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1673207396" name="Chart 34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1447379303" name="Chart 3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689458342" name="Chart 34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1690030963" name="Chart 34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1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122602969" name="Chart 34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2"/>
        </a:graphicData>
      </a:graphic>
    </xdr:graphicFrame>
    <xdr:clientData fLocksWithSheet="0"/>
  </xdr:one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2128231241" name="Chart 34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599092475" name="Chart 35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675590227" name="Chart 35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1492858722" name="Chart 3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1559480431" name="Chart 35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1224169024" name="Chart 35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1827647831" name="Chart 35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2121180554" name="Chart 3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1952948501" name="Chart 3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651701411" name="Chart 3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1577932893" name="Chart 35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1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1186798051" name="Chart 3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2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4497050" cy="3790950"/>
    <xdr:graphicFrame>
      <xdr:nvGraphicFramePr>
        <xdr:cNvPr id="44093411" name="Chart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14</xdr:col>
      <xdr:colOff>95250</xdr:colOff>
      <xdr:row>34</xdr:row>
      <xdr:rowOff>190500</xdr:rowOff>
    </xdr:from>
    <xdr:ext cx="12277725" cy="3895725"/>
    <xdr:graphicFrame>
      <xdr:nvGraphicFramePr>
        <xdr:cNvPr id="1662535081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4554200" cy="3981450"/>
    <xdr:graphicFrame>
      <xdr:nvGraphicFramePr>
        <xdr:cNvPr id="497212633" name="Chart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14</xdr:col>
      <xdr:colOff>38100</xdr:colOff>
      <xdr:row>53</xdr:row>
      <xdr:rowOff>171450</xdr:rowOff>
    </xdr:from>
    <xdr:ext cx="12134850" cy="4095750"/>
    <xdr:graphicFrame>
      <xdr:nvGraphicFramePr>
        <xdr:cNvPr id="153056979" name="Chart 2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1040199831" name="Chart 3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946684185" name="Chart 3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848351107" name="Chart 3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587712991" name="Chart 3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1700674180" name="Chart 3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266885034" name="Chart 36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744399673" name="Chart 36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1761841445" name="Chart 36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183625706" name="Chart 36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407017529" name="Chart 37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1824612988" name="Chart 37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1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2098959604" name="Chart 37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2"/>
        </a:graphicData>
      </a:graphic>
    </xdr:graphicFrame>
    <xdr:clientData fLocksWithSheet="0"/>
  </xdr:one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512769161" name="Chart 37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186524792" name="Chart 37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1440295106" name="Chart 37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479006590" name="Chart 37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315225138" name="Chart 37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1544247216" name="Chart 37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1987776415" name="Chart 37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1316569794" name="Chart 38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684247005" name="Chart 38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1929293352" name="Chart 3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1469417185" name="Chart 38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1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92968200" name="Chart 38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2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1746410161" name="Chart 38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3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476337176" name="Chart 38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4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1875809996" name="Chart 38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5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845795975" name="Chart 38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6"/>
        </a:graphicData>
      </a:graphic>
    </xdr:graphicFrame>
    <xdr:clientData fLocksWithSheet="0"/>
  </xdr:one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2103316489" name="Chart 38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366894326" name="Chart 39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61933770" name="Chart 39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1910544772" name="Chart 39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917112885" name="Chart 39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324706949" name="Chart 39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1314748657" name="Chart 39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539356581" name="Chart 39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597525831" name="Chart 39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13454592" name="Chart 39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2018791201" name="Chart 39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1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1836184272" name="Chart 40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2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55867748" name="Chart 40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3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561840402" name="Chart 40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4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529375399" name="Chart 40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5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378916986" name="Chart 40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6"/>
        </a:graphicData>
      </a:graphic>
    </xdr:graphicFrame>
    <xdr:clientData fLocksWithSheet="0"/>
  </xdr:one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563215102" name="Chart 40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2121119663" name="Chart 40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95680696" name="Chart 40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519355694" name="Chart 40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274096748" name="Chart 40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1511472603" name="Chart 4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1593248325" name="Chart 4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1473982885" name="Chart 4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1252249524" name="Chart 4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406084261" name="Chart 4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898320754" name="Chart 4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1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600917012" name="Chart 4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2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1087772397" name="Chart 4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3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890740719" name="Chart 4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4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1670081559" name="Chart 4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5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992291570" name="Chart 4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6"/>
        </a:graphicData>
      </a:graphic>
    </xdr:graphicFrame>
    <xdr:clientData fLocksWithSheet="0"/>
  </xdr:oneCellAnchor>
</xdr:wsDr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378738228" name="Chart 4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143843395" name="Chart 4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1183896354" name="Chart 4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1099622654" name="Chart 42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1979216525" name="Chart 4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622743316" name="Chart 4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100130049" name="Chart 4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994975765" name="Chart 4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1263254755" name="Chart 4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747390861" name="Chart 4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241507684" name="Chart 43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1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1664289929" name="Chart 4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2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1179690" name="Chart 43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3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1882635191" name="Chart 4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4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1119911657" name="Chart 4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5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147040256" name="Chart 43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6"/>
        </a:graphicData>
      </a:graphic>
    </xdr:graphicFrame>
    <xdr:clientData fLocksWithSheet="0"/>
  </xdr:oneCellAnchor>
</xdr:wsDr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3696950" cy="3790950"/>
    <xdr:graphicFrame>
      <xdr:nvGraphicFramePr>
        <xdr:cNvPr id="1679013267" name="Chart 43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590564353" name="Chart 43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3754100" cy="3981450"/>
    <xdr:graphicFrame>
      <xdr:nvGraphicFramePr>
        <xdr:cNvPr id="1417366751" name="Chart 43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2036725139" name="Chart 4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3696950" cy="3790950"/>
    <xdr:graphicFrame>
      <xdr:nvGraphicFramePr>
        <xdr:cNvPr id="1584538232" name="Chart 4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1236993691" name="Chart 44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3754100" cy="3981450"/>
    <xdr:graphicFrame>
      <xdr:nvGraphicFramePr>
        <xdr:cNvPr id="982918204" name="Chart 44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87585817" name="Chart 44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3696950" cy="3790950"/>
    <xdr:graphicFrame>
      <xdr:nvGraphicFramePr>
        <xdr:cNvPr id="1083383184" name="Chart 4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1771228699" name="Chart 44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3754100" cy="3981450"/>
    <xdr:graphicFrame>
      <xdr:nvGraphicFramePr>
        <xdr:cNvPr id="1484508318" name="Chart 44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1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1934735842" name="Chart 44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2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3696950" cy="3790950"/>
    <xdr:graphicFrame>
      <xdr:nvGraphicFramePr>
        <xdr:cNvPr id="675822531" name="Chart 44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3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1273063774" name="Chart 45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4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3754100" cy="3981450"/>
    <xdr:graphicFrame>
      <xdr:nvGraphicFramePr>
        <xdr:cNvPr id="325450138" name="Chart 45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5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799029294" name="Chart 4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6"/>
        </a:graphicData>
      </a:graphic>
    </xdr:graphicFrame>
    <xdr:clientData fLocksWithSheet="0"/>
  </xdr:oneCellAnchor>
</xdr:wsDr>
</file>

<file path=xl/drawings/drawing7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877675" cy="3790950"/>
    <xdr:graphicFrame>
      <xdr:nvGraphicFramePr>
        <xdr:cNvPr id="1177970191" name="Chart 45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1635793514" name="Chart 45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934825" cy="3981450"/>
    <xdr:graphicFrame>
      <xdr:nvGraphicFramePr>
        <xdr:cNvPr id="1453388871" name="Chart 45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658974153" name="Chart 4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7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421713413" name="Chart 4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259235380" name="Chart 4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1554197703" name="Chart 45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653628097" name="Chart 4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1047165912" name="Chart 4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1373106909" name="Chart 4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2089661050" name="Chart 4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559195112" name="Chart 4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1535691447" name="Chart 4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1076905949" name="Chart 46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961189329" name="Chart 46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1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172619126" name="Chart 46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2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1546841896" name="Chart 46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3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245609731" name="Chart 47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4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1629368847" name="Chart 47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5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1852515890" name="Chart 47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6"/>
        </a:graphicData>
      </a:graphic>
    </xdr:graphicFrame>
    <xdr:clientData fLocksWithSheet="0"/>
  </xdr:oneCellAnchor>
</xdr:wsDr>
</file>

<file path=xl/drawings/drawing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1277979410" name="Chart 47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743856547" name="Chart 47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840982014" name="Chart 47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480217989" name="Chart 47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1939479558" name="Chart 47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397083670" name="Chart 47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833782969" name="Chart 47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445451384" name="Chart 48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272148437" name="Chart 48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1843036168" name="Chart 4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849848309" name="Chart 48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1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856499172" name="Chart 48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2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226185759" name="Chart 48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3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468553515" name="Chart 48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4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1735608480" name="Chart 48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5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948374941" name="Chart 48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6"/>
        </a:graphicData>
      </a:graphic>
    </xdr:graphicFrame>
    <xdr:clientData fLocksWithSheet="0"/>
  </xdr:oneCellAnchor>
</xdr:wsDr>
</file>

<file path=xl/drawings/drawing7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687175" cy="3790950"/>
    <xdr:graphicFrame>
      <xdr:nvGraphicFramePr>
        <xdr:cNvPr id="2033727852" name="Chart 48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0801350" cy="3895725"/>
    <xdr:graphicFrame>
      <xdr:nvGraphicFramePr>
        <xdr:cNvPr id="1808172889" name="Chart 49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744325" cy="3981450"/>
    <xdr:graphicFrame>
      <xdr:nvGraphicFramePr>
        <xdr:cNvPr id="1398028417" name="Chart 49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734675" cy="4248150"/>
    <xdr:graphicFrame>
      <xdr:nvGraphicFramePr>
        <xdr:cNvPr id="330045314" name="Chart 49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4497050" cy="3790950"/>
    <xdr:graphicFrame>
      <xdr:nvGraphicFramePr>
        <xdr:cNvPr id="96858378" name="Chart 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14</xdr:col>
      <xdr:colOff>95250</xdr:colOff>
      <xdr:row>34</xdr:row>
      <xdr:rowOff>190500</xdr:rowOff>
    </xdr:from>
    <xdr:ext cx="12277725" cy="3895725"/>
    <xdr:graphicFrame>
      <xdr:nvGraphicFramePr>
        <xdr:cNvPr id="887440115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4554200" cy="3981450"/>
    <xdr:graphicFrame>
      <xdr:nvGraphicFramePr>
        <xdr:cNvPr id="188694355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14</xdr:col>
      <xdr:colOff>38100</xdr:colOff>
      <xdr:row>53</xdr:row>
      <xdr:rowOff>171450</xdr:rowOff>
    </xdr:from>
    <xdr:ext cx="12134850" cy="4095750"/>
    <xdr:graphicFrame>
      <xdr:nvGraphicFramePr>
        <xdr:cNvPr id="677795250" name="Chart 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3954125" cy="4391025"/>
    <xdr:graphicFrame>
      <xdr:nvGraphicFramePr>
        <xdr:cNvPr id="572980373" name="Chart 49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12</xdr:col>
      <xdr:colOff>581025</xdr:colOff>
      <xdr:row>34</xdr:row>
      <xdr:rowOff>190500</xdr:rowOff>
    </xdr:from>
    <xdr:ext cx="11477625" cy="4143375"/>
    <xdr:graphicFrame>
      <xdr:nvGraphicFramePr>
        <xdr:cNvPr id="1887935044" name="Chart 49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4011275" cy="3981450"/>
    <xdr:graphicFrame>
      <xdr:nvGraphicFramePr>
        <xdr:cNvPr id="1997558491" name="Chart 49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1391900" cy="4248150"/>
    <xdr:graphicFrame>
      <xdr:nvGraphicFramePr>
        <xdr:cNvPr id="1773346507" name="Chart 49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8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1360447463" name="Chart 49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306365688" name="Chart 49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863378924" name="Chart 49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198193681" name="Chart 50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1700842058" name="Chart 50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696280645" name="Chart 50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226055388" name="Chart 50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2084920456" name="Chart 50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1220285162" name="Chart 50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1070169818" name="Chart 50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1163876324" name="Chart 50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1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604608977" name="Chart 50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2"/>
        </a:graphicData>
      </a:graphic>
    </xdr:graphicFrame>
    <xdr:clientData fLocksWithSheet="0"/>
  </xdr:oneCellAnchor>
  <xdr:oneCellAnchor>
    <xdr:from>
      <xdr:col>1</xdr:col>
      <xdr:colOff>0</xdr:colOff>
      <xdr:row>34</xdr:row>
      <xdr:rowOff>114300</xdr:rowOff>
    </xdr:from>
    <xdr:ext cx="11830050" cy="3790950"/>
    <xdr:graphicFrame>
      <xdr:nvGraphicFramePr>
        <xdr:cNvPr id="775411153" name="Chart 50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3"/>
        </a:graphicData>
      </a:graphic>
    </xdr:graphicFrame>
    <xdr:clientData fLocksWithSheet="0"/>
  </xdr:oneCellAnchor>
  <xdr:oneCellAnchor>
    <xdr:from>
      <xdr:col>13</xdr:col>
      <xdr:colOff>0</xdr:colOff>
      <xdr:row>34</xdr:row>
      <xdr:rowOff>190500</xdr:rowOff>
    </xdr:from>
    <xdr:ext cx="11039475" cy="3895725"/>
    <xdr:graphicFrame>
      <xdr:nvGraphicFramePr>
        <xdr:cNvPr id="587372594" name="Chart 5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4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1887200" cy="3981450"/>
    <xdr:graphicFrame>
      <xdr:nvGraphicFramePr>
        <xdr:cNvPr id="202409626" name="Chart 5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5"/>
        </a:graphicData>
      </a:graphic>
    </xdr:graphicFrame>
    <xdr:clientData fLocksWithSheet="0"/>
  </xdr:oneCellAnchor>
  <xdr:oneCellAnchor>
    <xdr:from>
      <xdr:col>13</xdr:col>
      <xdr:colOff>0</xdr:colOff>
      <xdr:row>53</xdr:row>
      <xdr:rowOff>171450</xdr:rowOff>
    </xdr:from>
    <xdr:ext cx="10972800" cy="4248150"/>
    <xdr:graphicFrame>
      <xdr:nvGraphicFramePr>
        <xdr:cNvPr id="1453519103" name="Chart 5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6"/>
        </a:graphicData>
      </a:graphic>
    </xdr:graphicFrame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114300</xdr:rowOff>
    </xdr:from>
    <xdr:ext cx="14497050" cy="3790950"/>
    <xdr:graphicFrame>
      <xdr:nvGraphicFramePr>
        <xdr:cNvPr id="726466239" name="Chart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14</xdr:col>
      <xdr:colOff>95250</xdr:colOff>
      <xdr:row>34</xdr:row>
      <xdr:rowOff>190500</xdr:rowOff>
    </xdr:from>
    <xdr:ext cx="12277725" cy="3895725"/>
    <xdr:graphicFrame>
      <xdr:nvGraphicFramePr>
        <xdr:cNvPr id="1910509703" name="Chart 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19050</xdr:colOff>
      <xdr:row>54</xdr:row>
      <xdr:rowOff>0</xdr:rowOff>
    </xdr:from>
    <xdr:ext cx="14554200" cy="3981450"/>
    <xdr:graphicFrame>
      <xdr:nvGraphicFramePr>
        <xdr:cNvPr id="260972575" name="Chart 3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14</xdr:col>
      <xdr:colOff>38100</xdr:colOff>
      <xdr:row>53</xdr:row>
      <xdr:rowOff>171450</xdr:rowOff>
    </xdr:from>
    <xdr:ext cx="12134850" cy="4095750"/>
    <xdr:graphicFrame>
      <xdr:nvGraphicFramePr>
        <xdr:cNvPr id="1301271302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6" width="8.86"/>
    <col customWidth="1" min="7" max="26" width="8.71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3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4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14.29"/>
    <col customWidth="1" min="4" max="4" width="13.43"/>
    <col customWidth="1" min="5" max="6" width="13.71"/>
    <col customWidth="1" min="7" max="7" width="15.71"/>
    <col customWidth="1" min="8" max="8" width="13.57"/>
    <col customWidth="1" min="9" max="9" width="12.43"/>
    <col customWidth="1" min="10" max="10" width="14.14"/>
    <col customWidth="1" hidden="1" min="11" max="11" width="8.71"/>
    <col customWidth="1" min="12" max="12" width="0.14"/>
    <col customWidth="1" min="13" max="16" width="14.14"/>
    <col customWidth="1" min="17" max="17" width="19.71"/>
    <col customWidth="1" min="18" max="18" width="11.57"/>
    <col customWidth="1" min="19" max="19" width="12.0"/>
    <col customWidth="1" min="20" max="28" width="11.71"/>
    <col customWidth="1" min="29" max="33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2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11" t="s">
        <v>19</v>
      </c>
    </row>
    <row r="4" ht="18.0" customHeight="1">
      <c r="A4" s="7"/>
      <c r="B4" s="12" t="s">
        <v>20</v>
      </c>
      <c r="C4" s="54">
        <f t="shared" ref="C4:Q4" si="1">+S4</f>
        <v>27307051.57</v>
      </c>
      <c r="D4" s="54">
        <f t="shared" si="1"/>
        <v>29685204.55</v>
      </c>
      <c r="E4" s="54">
        <f t="shared" si="1"/>
        <v>37057529.78</v>
      </c>
      <c r="F4" s="54">
        <f t="shared" si="1"/>
        <v>23402686.33</v>
      </c>
      <c r="G4" s="54">
        <f t="shared" si="1"/>
        <v>21009773.24</v>
      </c>
      <c r="H4" s="54">
        <f t="shared" si="1"/>
        <v>13128507.21</v>
      </c>
      <c r="I4" s="54">
        <f t="shared" si="1"/>
        <v>10955255.77</v>
      </c>
      <c r="J4" s="54">
        <f t="shared" si="1"/>
        <v>14508446.57</v>
      </c>
      <c r="K4" s="54">
        <f t="shared" si="1"/>
        <v>170120.9731</v>
      </c>
      <c r="L4" s="54">
        <f t="shared" si="1"/>
        <v>435612.6529</v>
      </c>
      <c r="M4" s="54">
        <f t="shared" si="1"/>
        <v>15176928.99</v>
      </c>
      <c r="N4" s="54">
        <f t="shared" si="1"/>
        <v>4039953.527</v>
      </c>
      <c r="O4" s="54">
        <f t="shared" si="1"/>
        <v>17558847.13</v>
      </c>
      <c r="P4" s="54">
        <f t="shared" si="1"/>
        <v>9181660.928</v>
      </c>
      <c r="Q4" s="54">
        <f t="shared" si="1"/>
        <v>223617579.2</v>
      </c>
      <c r="S4" s="61">
        <v>2.7307051566919997E7</v>
      </c>
      <c r="T4" s="61">
        <v>2.9685204551119998E7</v>
      </c>
      <c r="U4" s="61">
        <v>3.7057529783410005E7</v>
      </c>
      <c r="V4" s="61">
        <v>2.340268633368E7</v>
      </c>
      <c r="W4" s="61">
        <v>2.100977323579E7</v>
      </c>
      <c r="X4" s="61">
        <v>1.3128507211639998E7</v>
      </c>
      <c r="Y4" s="61">
        <v>1.095525576709E7</v>
      </c>
      <c r="Z4" s="61">
        <v>1.450844656577E7</v>
      </c>
      <c r="AA4" s="61">
        <v>170120.97311000002</v>
      </c>
      <c r="AB4" s="61">
        <v>435612.65287</v>
      </c>
      <c r="AC4" s="61">
        <v>1.517692898925E7</v>
      </c>
      <c r="AD4" s="61">
        <v>4039953.52656</v>
      </c>
      <c r="AE4" s="61">
        <v>1.755884713378E7</v>
      </c>
      <c r="AF4" s="61">
        <v>9181660.9278</v>
      </c>
      <c r="AG4" s="61">
        <v>2.2361757921879E8</v>
      </c>
    </row>
    <row r="5" ht="18.0" customHeight="1">
      <c r="A5" s="7"/>
      <c r="B5" s="12" t="s">
        <v>21</v>
      </c>
      <c r="C5" s="14">
        <f t="shared" ref="C5:Q5" si="2">C6+C8-(C7*0.4)-(C9*0.3)</f>
        <v>5873949.459</v>
      </c>
      <c r="D5" s="14">
        <f t="shared" si="2"/>
        <v>7318553.514</v>
      </c>
      <c r="E5" s="14">
        <f t="shared" si="2"/>
        <v>7497010.498</v>
      </c>
      <c r="F5" s="14">
        <f t="shared" si="2"/>
        <v>4449935.298</v>
      </c>
      <c r="G5" s="14">
        <f t="shared" si="2"/>
        <v>4269696.057</v>
      </c>
      <c r="H5" s="14">
        <f t="shared" si="2"/>
        <v>1625295.175</v>
      </c>
      <c r="I5" s="14">
        <f t="shared" si="2"/>
        <v>1782828.462</v>
      </c>
      <c r="J5" s="14">
        <f t="shared" si="2"/>
        <v>2258850.871</v>
      </c>
      <c r="K5" s="14">
        <f t="shared" si="2"/>
        <v>51914.92927</v>
      </c>
      <c r="L5" s="14">
        <f t="shared" si="2"/>
        <v>115467.1526</v>
      </c>
      <c r="M5" s="14">
        <f t="shared" si="2"/>
        <v>2342562.043</v>
      </c>
      <c r="N5" s="14">
        <f t="shared" si="2"/>
        <v>561005.3833</v>
      </c>
      <c r="O5" s="14">
        <f t="shared" si="2"/>
        <v>2168272.282</v>
      </c>
      <c r="P5" s="14">
        <f t="shared" si="2"/>
        <v>566991.6855</v>
      </c>
      <c r="Q5" s="15">
        <f t="shared" si="2"/>
        <v>40882332.81</v>
      </c>
      <c r="S5" s="62">
        <v>2971898.80716</v>
      </c>
      <c r="T5" s="62">
        <v>4428831.2791</v>
      </c>
      <c r="U5" s="62">
        <v>3538416.1504</v>
      </c>
      <c r="V5" s="62">
        <v>2464769.4113000003</v>
      </c>
      <c r="W5" s="62">
        <v>2406819.65921</v>
      </c>
      <c r="X5" s="62">
        <v>1268346.77395</v>
      </c>
      <c r="Y5" s="62">
        <v>856525.50556</v>
      </c>
      <c r="Z5" s="62">
        <v>571597.8132000001</v>
      </c>
      <c r="AA5" s="62">
        <v>60239.81296</v>
      </c>
      <c r="AB5" s="62">
        <v>44117.18268</v>
      </c>
      <c r="AC5" s="62">
        <v>957173.91924</v>
      </c>
      <c r="AD5" s="62">
        <v>242753.69362</v>
      </c>
      <c r="AE5" s="62">
        <v>1065331.09637</v>
      </c>
      <c r="AF5" s="62">
        <v>662798.99172</v>
      </c>
      <c r="AG5" s="62">
        <v>2.1539620096470002E7</v>
      </c>
    </row>
    <row r="6" ht="18.0" customHeight="1">
      <c r="A6" s="7"/>
      <c r="B6" s="17" t="s">
        <v>22</v>
      </c>
      <c r="C6" s="18">
        <f t="shared" ref="C6:Q6" si="3">+S5</f>
        <v>2971898.807</v>
      </c>
      <c r="D6" s="18">
        <f t="shared" si="3"/>
        <v>4428831.279</v>
      </c>
      <c r="E6" s="18">
        <f t="shared" si="3"/>
        <v>3538416.15</v>
      </c>
      <c r="F6" s="18">
        <f t="shared" si="3"/>
        <v>2464769.411</v>
      </c>
      <c r="G6" s="18">
        <f t="shared" si="3"/>
        <v>2406819.659</v>
      </c>
      <c r="H6" s="18">
        <f t="shared" si="3"/>
        <v>1268346.774</v>
      </c>
      <c r="I6" s="18">
        <f t="shared" si="3"/>
        <v>856525.5056</v>
      </c>
      <c r="J6" s="18">
        <f t="shared" si="3"/>
        <v>571597.8132</v>
      </c>
      <c r="K6" s="18">
        <f t="shared" si="3"/>
        <v>60239.81296</v>
      </c>
      <c r="L6" s="18">
        <f t="shared" si="3"/>
        <v>44117.18268</v>
      </c>
      <c r="M6" s="18">
        <f t="shared" si="3"/>
        <v>957173.9192</v>
      </c>
      <c r="N6" s="18">
        <f t="shared" si="3"/>
        <v>242753.6936</v>
      </c>
      <c r="O6" s="18">
        <f t="shared" si="3"/>
        <v>1065331.096</v>
      </c>
      <c r="P6" s="18">
        <f t="shared" si="3"/>
        <v>662798.9917</v>
      </c>
      <c r="Q6" s="18">
        <f t="shared" si="3"/>
        <v>21539620.1</v>
      </c>
      <c r="S6" s="63">
        <v>2056349.51578</v>
      </c>
      <c r="T6" s="63">
        <v>1882301.3476</v>
      </c>
      <c r="U6" s="63">
        <v>1684759.50501</v>
      </c>
      <c r="V6" s="63">
        <v>1074695.82171</v>
      </c>
      <c r="W6" s="63">
        <v>1236702.77237</v>
      </c>
      <c r="X6" s="63">
        <v>785507.34447</v>
      </c>
      <c r="Y6" s="63">
        <v>298910.58832</v>
      </c>
      <c r="Z6" s="63">
        <v>384726.7026</v>
      </c>
      <c r="AA6" s="63">
        <v>31928.97043</v>
      </c>
      <c r="AB6" s="63">
        <v>33619.62216</v>
      </c>
      <c r="AC6" s="63">
        <v>505244.11485</v>
      </c>
      <c r="AD6" s="63">
        <v>164486.94116999998</v>
      </c>
      <c r="AE6" s="63">
        <v>516357.77877</v>
      </c>
      <c r="AF6" s="63">
        <v>245870.0</v>
      </c>
      <c r="AG6" s="63">
        <v>1.090146102524E7</v>
      </c>
    </row>
    <row r="7" ht="18.0" customHeight="1">
      <c r="A7" s="7"/>
      <c r="B7" s="19" t="s">
        <v>23</v>
      </c>
      <c r="C7" s="18">
        <f t="shared" ref="C7:Q7" si="4">+S6</f>
        <v>2056349.516</v>
      </c>
      <c r="D7" s="18">
        <f t="shared" si="4"/>
        <v>1882301.348</v>
      </c>
      <c r="E7" s="18">
        <f t="shared" si="4"/>
        <v>1684759.505</v>
      </c>
      <c r="F7" s="18">
        <f t="shared" si="4"/>
        <v>1074695.822</v>
      </c>
      <c r="G7" s="18">
        <f t="shared" si="4"/>
        <v>1236702.772</v>
      </c>
      <c r="H7" s="18">
        <f t="shared" si="4"/>
        <v>785507.3445</v>
      </c>
      <c r="I7" s="18">
        <f t="shared" si="4"/>
        <v>298910.5883</v>
      </c>
      <c r="J7" s="18">
        <f t="shared" si="4"/>
        <v>384726.7026</v>
      </c>
      <c r="K7" s="18">
        <f t="shared" si="4"/>
        <v>31928.97043</v>
      </c>
      <c r="L7" s="18">
        <f t="shared" si="4"/>
        <v>33619.62216</v>
      </c>
      <c r="M7" s="18">
        <f t="shared" si="4"/>
        <v>505244.1149</v>
      </c>
      <c r="N7" s="18">
        <f t="shared" si="4"/>
        <v>164486.9412</v>
      </c>
      <c r="O7" s="18">
        <f t="shared" si="4"/>
        <v>516357.7788</v>
      </c>
      <c r="P7" s="18">
        <f t="shared" si="4"/>
        <v>245870</v>
      </c>
      <c r="Q7" s="18">
        <f t="shared" si="4"/>
        <v>10901461.03</v>
      </c>
      <c r="S7" s="13">
        <v>4114828.8745100005</v>
      </c>
      <c r="T7" s="13">
        <v>4254528.03395</v>
      </c>
      <c r="U7" s="13">
        <v>5148026.2342799995</v>
      </c>
      <c r="V7" s="13">
        <v>2867261.25073</v>
      </c>
      <c r="W7" s="13">
        <v>2605670.6665700004</v>
      </c>
      <c r="X7" s="13">
        <v>786734.8041000001</v>
      </c>
      <c r="Y7" s="13">
        <v>1146982.05298</v>
      </c>
      <c r="Z7" s="13">
        <v>1914415.2488199999</v>
      </c>
      <c r="AA7" s="13">
        <v>6096.36693</v>
      </c>
      <c r="AB7" s="13">
        <v>112588.51304</v>
      </c>
      <c r="AC7" s="13">
        <v>1686635.52975</v>
      </c>
      <c r="AD7" s="13">
        <v>452193.59109</v>
      </c>
      <c r="AE7" s="13">
        <v>1541342.3711400002</v>
      </c>
      <c r="AF7" s="13">
        <v>2540.69373</v>
      </c>
      <c r="AG7" s="13">
        <v>2.663984423162E7</v>
      </c>
    </row>
    <row r="8" ht="18.0" customHeight="1">
      <c r="A8" s="7"/>
      <c r="B8" s="17" t="s">
        <v>24</v>
      </c>
      <c r="C8" s="17">
        <f t="shared" ref="C8:Q8" si="5">+S7</f>
        <v>4114828.875</v>
      </c>
      <c r="D8" s="17">
        <f t="shared" si="5"/>
        <v>4254528.034</v>
      </c>
      <c r="E8" s="17">
        <f t="shared" si="5"/>
        <v>5148026.234</v>
      </c>
      <c r="F8" s="17">
        <f t="shared" si="5"/>
        <v>2867261.251</v>
      </c>
      <c r="G8" s="17">
        <f t="shared" si="5"/>
        <v>2605670.667</v>
      </c>
      <c r="H8" s="17">
        <f t="shared" si="5"/>
        <v>786734.8041</v>
      </c>
      <c r="I8" s="17">
        <f t="shared" si="5"/>
        <v>1146982.053</v>
      </c>
      <c r="J8" s="17">
        <f t="shared" si="5"/>
        <v>1914415.249</v>
      </c>
      <c r="K8" s="17">
        <f t="shared" si="5"/>
        <v>6096.36693</v>
      </c>
      <c r="L8" s="17">
        <f t="shared" si="5"/>
        <v>112588.513</v>
      </c>
      <c r="M8" s="17">
        <f t="shared" si="5"/>
        <v>1686635.53</v>
      </c>
      <c r="N8" s="17">
        <f t="shared" si="5"/>
        <v>452193.5911</v>
      </c>
      <c r="O8" s="17">
        <f t="shared" si="5"/>
        <v>1541342.371</v>
      </c>
      <c r="P8" s="17">
        <f t="shared" si="5"/>
        <v>2540.69373</v>
      </c>
      <c r="Q8" s="17">
        <f t="shared" si="5"/>
        <v>26639844.23</v>
      </c>
      <c r="S8" s="13">
        <v>1300794.7213299999</v>
      </c>
      <c r="T8" s="13">
        <v>2039617.53369</v>
      </c>
      <c r="U8" s="13">
        <v>1718426.9501800002</v>
      </c>
      <c r="V8" s="13">
        <v>1507390.1178</v>
      </c>
      <c r="W8" s="13">
        <v>827043.86752</v>
      </c>
      <c r="X8" s="13">
        <v>385278.21764999995</v>
      </c>
      <c r="Y8" s="13">
        <v>337049.53653</v>
      </c>
      <c r="Z8" s="13">
        <v>244238.36534</v>
      </c>
      <c r="AA8" s="13">
        <v>5498.8748399999995</v>
      </c>
      <c r="AB8" s="13">
        <v>92635.64766</v>
      </c>
      <c r="AC8" s="13">
        <v>330499.20036</v>
      </c>
      <c r="AD8" s="13">
        <v>227157.08316</v>
      </c>
      <c r="AE8" s="13">
        <v>772860.24706</v>
      </c>
      <c r="AF8" s="13">
        <v>0.0</v>
      </c>
      <c r="AG8" s="13">
        <v>9788490.36312</v>
      </c>
    </row>
    <row r="9" ht="18.0" customHeight="1">
      <c r="A9" s="7"/>
      <c r="B9" s="19" t="s">
        <v>25</v>
      </c>
      <c r="C9" s="17">
        <f t="shared" ref="C9:Q9" si="6">+S8</f>
        <v>1300794.721</v>
      </c>
      <c r="D9" s="17">
        <f t="shared" si="6"/>
        <v>2039617.534</v>
      </c>
      <c r="E9" s="17">
        <f t="shared" si="6"/>
        <v>1718426.95</v>
      </c>
      <c r="F9" s="17">
        <f t="shared" si="6"/>
        <v>1507390.118</v>
      </c>
      <c r="G9" s="17">
        <f t="shared" si="6"/>
        <v>827043.8675</v>
      </c>
      <c r="H9" s="17">
        <f t="shared" si="6"/>
        <v>385278.2177</v>
      </c>
      <c r="I9" s="17">
        <f t="shared" si="6"/>
        <v>337049.5365</v>
      </c>
      <c r="J9" s="17">
        <f t="shared" si="6"/>
        <v>244238.3653</v>
      </c>
      <c r="K9" s="17">
        <f t="shared" si="6"/>
        <v>5498.87484</v>
      </c>
      <c r="L9" s="17">
        <f t="shared" si="6"/>
        <v>92635.64766</v>
      </c>
      <c r="M9" s="17">
        <f t="shared" si="6"/>
        <v>330499.2004</v>
      </c>
      <c r="N9" s="17">
        <f t="shared" si="6"/>
        <v>227157.0832</v>
      </c>
      <c r="O9" s="17">
        <f t="shared" si="6"/>
        <v>772860.2471</v>
      </c>
      <c r="P9" s="17">
        <f t="shared" si="6"/>
        <v>0</v>
      </c>
      <c r="Q9" s="17">
        <f t="shared" si="6"/>
        <v>9788490.363</v>
      </c>
      <c r="S9" s="63">
        <v>4275352.94477</v>
      </c>
      <c r="T9" s="63">
        <v>4101077.1380700003</v>
      </c>
      <c r="U9" s="63">
        <v>5259656.55568</v>
      </c>
      <c r="V9" s="63">
        <v>4154995.93713</v>
      </c>
      <c r="W9" s="63">
        <v>3301412.33392</v>
      </c>
      <c r="X9" s="63">
        <v>1605883.70987</v>
      </c>
      <c r="Y9" s="63">
        <v>1217540.14757</v>
      </c>
      <c r="Z9" s="63">
        <v>7579.37014</v>
      </c>
      <c r="AA9" s="63">
        <v>21206.10151</v>
      </c>
      <c r="AB9" s="63">
        <v>7111.41616</v>
      </c>
      <c r="AC9" s="63">
        <v>495149.7387</v>
      </c>
      <c r="AD9" s="63">
        <v>427745.67407</v>
      </c>
      <c r="AE9" s="63">
        <v>2751614.23839</v>
      </c>
      <c r="AF9" s="63">
        <v>21148.25334</v>
      </c>
      <c r="AG9" s="63">
        <v>2.764747355932E7</v>
      </c>
    </row>
    <row r="10" ht="18.0" customHeight="1">
      <c r="A10" s="7"/>
      <c r="B10" s="12" t="s">
        <v>26</v>
      </c>
      <c r="C10" s="14">
        <f t="shared" ref="C10:Q10" si="7">SUM(C11:C13)</f>
        <v>11148082.02</v>
      </c>
      <c r="D10" s="14">
        <f t="shared" si="7"/>
        <v>12589343.36</v>
      </c>
      <c r="E10" s="14">
        <f t="shared" si="7"/>
        <v>14752908.86</v>
      </c>
      <c r="F10" s="14">
        <f t="shared" si="7"/>
        <v>8522087.883</v>
      </c>
      <c r="G10" s="14">
        <f t="shared" si="7"/>
        <v>7631090.676</v>
      </c>
      <c r="H10" s="14">
        <f t="shared" si="7"/>
        <v>3796402.366</v>
      </c>
      <c r="I10" s="14">
        <f t="shared" si="7"/>
        <v>2791718.052</v>
      </c>
      <c r="J10" s="14">
        <f t="shared" si="7"/>
        <v>3207742.94</v>
      </c>
      <c r="K10" s="14">
        <f t="shared" si="7"/>
        <v>38099.03179</v>
      </c>
      <c r="L10" s="14">
        <f t="shared" si="7"/>
        <v>8446.17542</v>
      </c>
      <c r="M10" s="14">
        <f t="shared" si="7"/>
        <v>4485139.674</v>
      </c>
      <c r="N10" s="14">
        <f t="shared" si="7"/>
        <v>875189.4592</v>
      </c>
      <c r="O10" s="14">
        <f t="shared" si="7"/>
        <v>4919194.979</v>
      </c>
      <c r="P10" s="14">
        <f t="shared" si="7"/>
        <v>1975132.043</v>
      </c>
      <c r="Q10" s="15">
        <f t="shared" si="7"/>
        <v>76740577.51</v>
      </c>
      <c r="S10" s="63">
        <v>6860454.122350001</v>
      </c>
      <c r="T10" s="63">
        <v>8487918.59471</v>
      </c>
      <c r="U10" s="63">
        <v>9460497.314469999</v>
      </c>
      <c r="V10" s="63">
        <v>4356876.21117</v>
      </c>
      <c r="W10" s="63">
        <v>4324760.63135</v>
      </c>
      <c r="X10" s="63">
        <v>2187158.95842</v>
      </c>
      <c r="Y10" s="63">
        <v>1573137.30693</v>
      </c>
      <c r="Z10" s="63">
        <v>3200013.5306700002</v>
      </c>
      <c r="AA10" s="63">
        <v>16892.93028</v>
      </c>
      <c r="AB10" s="63">
        <v>1334.75926</v>
      </c>
      <c r="AC10" s="63">
        <v>3987764.51991</v>
      </c>
      <c r="AD10" s="63">
        <v>444738.20094999997</v>
      </c>
      <c r="AE10" s="63">
        <v>2165415.85757</v>
      </c>
      <c r="AF10" s="63">
        <v>1951267.38652</v>
      </c>
      <c r="AG10" s="63">
        <v>4.9018230324559994E7</v>
      </c>
    </row>
    <row r="11" ht="18.0" customHeight="1">
      <c r="A11" s="7"/>
      <c r="B11" s="17" t="s">
        <v>27</v>
      </c>
      <c r="C11" s="18">
        <f t="shared" ref="C11:Q11" si="8">+S9</f>
        <v>4275352.945</v>
      </c>
      <c r="D11" s="18">
        <f t="shared" si="8"/>
        <v>4101077.138</v>
      </c>
      <c r="E11" s="18">
        <f t="shared" si="8"/>
        <v>5259656.556</v>
      </c>
      <c r="F11" s="18">
        <f t="shared" si="8"/>
        <v>4154995.937</v>
      </c>
      <c r="G11" s="18">
        <f t="shared" si="8"/>
        <v>3301412.334</v>
      </c>
      <c r="H11" s="18">
        <f t="shared" si="8"/>
        <v>1605883.71</v>
      </c>
      <c r="I11" s="18">
        <f t="shared" si="8"/>
        <v>1217540.148</v>
      </c>
      <c r="J11" s="18">
        <f t="shared" si="8"/>
        <v>7579.37014</v>
      </c>
      <c r="K11" s="18">
        <f t="shared" si="8"/>
        <v>21206.10151</v>
      </c>
      <c r="L11" s="18">
        <f t="shared" si="8"/>
        <v>7111.41616</v>
      </c>
      <c r="M11" s="18">
        <f t="shared" si="8"/>
        <v>495149.7387</v>
      </c>
      <c r="N11" s="18">
        <f t="shared" si="8"/>
        <v>427745.6741</v>
      </c>
      <c r="O11" s="18">
        <f t="shared" si="8"/>
        <v>2751614.238</v>
      </c>
      <c r="P11" s="18">
        <f t="shared" si="8"/>
        <v>21148.25334</v>
      </c>
      <c r="Q11" s="18">
        <f t="shared" si="8"/>
        <v>27647473.56</v>
      </c>
      <c r="S11" s="63">
        <v>12274.94925</v>
      </c>
      <c r="T11" s="63">
        <v>347.62894</v>
      </c>
      <c r="U11" s="63">
        <v>32754.98748</v>
      </c>
      <c r="V11" s="63">
        <v>10215.73515</v>
      </c>
      <c r="W11" s="63">
        <v>4917.71096</v>
      </c>
      <c r="X11" s="63">
        <v>3359.6973199999998</v>
      </c>
      <c r="Y11" s="63">
        <v>1040.59739</v>
      </c>
      <c r="Z11" s="63">
        <v>150.03942</v>
      </c>
      <c r="AA11" s="63">
        <v>0.0</v>
      </c>
      <c r="AB11" s="63">
        <v>0.0</v>
      </c>
      <c r="AC11" s="63">
        <v>2225.4150600000003</v>
      </c>
      <c r="AD11" s="63">
        <v>2705.5841499999997</v>
      </c>
      <c r="AE11" s="63">
        <v>2164.88273</v>
      </c>
      <c r="AF11" s="63">
        <v>2716.4029100000002</v>
      </c>
      <c r="AG11" s="63">
        <v>74873.63076</v>
      </c>
    </row>
    <row r="12" ht="18.0" customHeight="1">
      <c r="A12" s="7"/>
      <c r="B12" s="17" t="s">
        <v>28</v>
      </c>
      <c r="C12" s="18">
        <f t="shared" ref="C12:Q12" si="9">+S10</f>
        <v>6860454.122</v>
      </c>
      <c r="D12" s="18">
        <f t="shared" si="9"/>
        <v>8487918.595</v>
      </c>
      <c r="E12" s="18">
        <f t="shared" si="9"/>
        <v>9460497.314</v>
      </c>
      <c r="F12" s="18">
        <f t="shared" si="9"/>
        <v>4356876.211</v>
      </c>
      <c r="G12" s="18">
        <f t="shared" si="9"/>
        <v>4324760.631</v>
      </c>
      <c r="H12" s="18">
        <f t="shared" si="9"/>
        <v>2187158.958</v>
      </c>
      <c r="I12" s="18">
        <f t="shared" si="9"/>
        <v>1573137.307</v>
      </c>
      <c r="J12" s="18">
        <f t="shared" si="9"/>
        <v>3200013.531</v>
      </c>
      <c r="K12" s="18">
        <f t="shared" si="9"/>
        <v>16892.93028</v>
      </c>
      <c r="L12" s="18">
        <f t="shared" si="9"/>
        <v>1334.75926</v>
      </c>
      <c r="M12" s="18">
        <f t="shared" si="9"/>
        <v>3987764.52</v>
      </c>
      <c r="N12" s="18">
        <f t="shared" si="9"/>
        <v>444738.201</v>
      </c>
      <c r="O12" s="18">
        <f t="shared" si="9"/>
        <v>2165415.858</v>
      </c>
      <c r="P12" s="18">
        <f t="shared" si="9"/>
        <v>1951267.387</v>
      </c>
      <c r="Q12" s="18">
        <f t="shared" si="9"/>
        <v>49018230.32</v>
      </c>
    </row>
    <row r="13" ht="20.25" customHeight="1">
      <c r="A13" s="7"/>
      <c r="B13" s="17" t="s">
        <v>84</v>
      </c>
      <c r="C13" s="18">
        <f t="shared" ref="C13:Q13" si="10">+S11</f>
        <v>12274.94925</v>
      </c>
      <c r="D13" s="18">
        <f t="shared" si="10"/>
        <v>347.62894</v>
      </c>
      <c r="E13" s="18">
        <f t="shared" si="10"/>
        <v>32754.98748</v>
      </c>
      <c r="F13" s="18">
        <f t="shared" si="10"/>
        <v>10215.73515</v>
      </c>
      <c r="G13" s="18">
        <f t="shared" si="10"/>
        <v>4917.71096</v>
      </c>
      <c r="H13" s="18">
        <f t="shared" si="10"/>
        <v>3359.69732</v>
      </c>
      <c r="I13" s="18">
        <f t="shared" si="10"/>
        <v>1040.59739</v>
      </c>
      <c r="J13" s="18">
        <f t="shared" si="10"/>
        <v>150.03942</v>
      </c>
      <c r="K13" s="18">
        <f t="shared" si="10"/>
        <v>0</v>
      </c>
      <c r="L13" s="18">
        <f t="shared" si="10"/>
        <v>0</v>
      </c>
      <c r="M13" s="18">
        <f t="shared" si="10"/>
        <v>2225.41506</v>
      </c>
      <c r="N13" s="18">
        <f t="shared" si="10"/>
        <v>2705.58415</v>
      </c>
      <c r="O13" s="18">
        <f t="shared" si="10"/>
        <v>2164.88273</v>
      </c>
      <c r="P13" s="18">
        <f t="shared" si="10"/>
        <v>2716.40291</v>
      </c>
      <c r="Q13" s="18">
        <f t="shared" si="10"/>
        <v>74873.63076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Q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BDB</v>
      </c>
      <c r="M15" s="10" t="str">
        <f t="shared" si="11"/>
        <v>BIE</v>
      </c>
      <c r="N15" s="10" t="str">
        <f t="shared" si="11"/>
        <v>BFO</v>
      </c>
      <c r="O15" s="10" t="str">
        <f t="shared" si="11"/>
        <v>BFS</v>
      </c>
      <c r="P15" s="10" t="str">
        <f t="shared" si="11"/>
        <v>BPR</v>
      </c>
      <c r="Q15" s="23" t="str">
        <f t="shared" si="11"/>
        <v>SISTEMA BMU
</v>
      </c>
    </row>
    <row r="16" ht="19.5" customHeight="1">
      <c r="B16" s="19" t="s">
        <v>85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>
        <v>0.029</v>
      </c>
    </row>
    <row r="17" ht="19.5" customHeight="1">
      <c r="B17" s="26" t="s">
        <v>32</v>
      </c>
      <c r="C17" s="27">
        <f t="shared" ref="C17:Q17" si="12">C16*C10</f>
        <v>323294.3785</v>
      </c>
      <c r="D17" s="27">
        <f t="shared" si="12"/>
        <v>365090.9575</v>
      </c>
      <c r="E17" s="27">
        <f t="shared" si="12"/>
        <v>427834.3569</v>
      </c>
      <c r="F17" s="27">
        <f t="shared" si="12"/>
        <v>247140.5486</v>
      </c>
      <c r="G17" s="27">
        <f t="shared" si="12"/>
        <v>221301.6296</v>
      </c>
      <c r="H17" s="27">
        <f t="shared" si="12"/>
        <v>110095.6686</v>
      </c>
      <c r="I17" s="27">
        <f t="shared" si="12"/>
        <v>80959.8235</v>
      </c>
      <c r="J17" s="27">
        <f t="shared" si="12"/>
        <v>93024.54527</v>
      </c>
      <c r="K17" s="27">
        <f t="shared" si="12"/>
        <v>1104.871922</v>
      </c>
      <c r="L17" s="27">
        <f t="shared" si="12"/>
        <v>244.9390872</v>
      </c>
      <c r="M17" s="27">
        <f t="shared" si="12"/>
        <v>130069.0505</v>
      </c>
      <c r="N17" s="27">
        <f t="shared" si="12"/>
        <v>25380.49432</v>
      </c>
      <c r="O17" s="27">
        <f t="shared" si="12"/>
        <v>142656.6544</v>
      </c>
      <c r="P17" s="27">
        <f t="shared" si="12"/>
        <v>57278.82924</v>
      </c>
      <c r="Q17" s="28">
        <f t="shared" si="12"/>
        <v>2225476.748</v>
      </c>
    </row>
    <row r="18" ht="29.25" customHeight="1">
      <c r="B18" s="29" t="s">
        <v>86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>
        <v>0.7</v>
      </c>
    </row>
    <row r="19" ht="21.0" customHeight="1">
      <c r="B19" s="26" t="s">
        <v>34</v>
      </c>
      <c r="C19" s="27">
        <f t="shared" ref="C19:Q19" si="13">C9*C18</f>
        <v>910556.3049</v>
      </c>
      <c r="D19" s="27">
        <f t="shared" si="13"/>
        <v>1427732.274</v>
      </c>
      <c r="E19" s="27">
        <f t="shared" si="13"/>
        <v>1202898.865</v>
      </c>
      <c r="F19" s="27">
        <f t="shared" si="13"/>
        <v>1055173.082</v>
      </c>
      <c r="G19" s="27">
        <f t="shared" si="13"/>
        <v>578930.7073</v>
      </c>
      <c r="H19" s="27">
        <f t="shared" si="13"/>
        <v>269694.7524</v>
      </c>
      <c r="I19" s="27">
        <f t="shared" si="13"/>
        <v>235934.6756</v>
      </c>
      <c r="J19" s="27">
        <f t="shared" si="13"/>
        <v>170966.8557</v>
      </c>
      <c r="K19" s="27">
        <f t="shared" si="13"/>
        <v>3849.212388</v>
      </c>
      <c r="L19" s="27">
        <f t="shared" si="13"/>
        <v>64844.95336</v>
      </c>
      <c r="M19" s="27">
        <f t="shared" si="13"/>
        <v>231349.4403</v>
      </c>
      <c r="N19" s="27">
        <f t="shared" si="13"/>
        <v>159009.9582</v>
      </c>
      <c r="O19" s="27">
        <f t="shared" si="13"/>
        <v>541002.1729</v>
      </c>
      <c r="P19" s="27">
        <f t="shared" si="13"/>
        <v>0</v>
      </c>
      <c r="Q19" s="28">
        <f t="shared" si="13"/>
        <v>6851943.254</v>
      </c>
    </row>
    <row r="20" ht="31.5" customHeight="1">
      <c r="B20" s="29" t="s">
        <v>87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>
        <v>0.047</v>
      </c>
      <c r="T20" s="32"/>
    </row>
    <row r="21" ht="20.25" customHeight="1">
      <c r="B21" s="26" t="s">
        <v>36</v>
      </c>
      <c r="C21" s="27">
        <f t="shared" ref="C21:Q21" si="14">C20*C4</f>
        <v>1283431.424</v>
      </c>
      <c r="D21" s="27">
        <f t="shared" si="14"/>
        <v>1395204.614</v>
      </c>
      <c r="E21" s="27">
        <f t="shared" si="14"/>
        <v>1741703.9</v>
      </c>
      <c r="F21" s="27">
        <f t="shared" si="14"/>
        <v>1099926.258</v>
      </c>
      <c r="G21" s="27">
        <f t="shared" si="14"/>
        <v>987459.3421</v>
      </c>
      <c r="H21" s="27">
        <f t="shared" si="14"/>
        <v>617039.8389</v>
      </c>
      <c r="I21" s="27">
        <f t="shared" si="14"/>
        <v>514897.0211</v>
      </c>
      <c r="J21" s="27">
        <f t="shared" si="14"/>
        <v>681896.9886</v>
      </c>
      <c r="K21" s="27">
        <f t="shared" si="14"/>
        <v>7995.685736</v>
      </c>
      <c r="L21" s="27">
        <f t="shared" si="14"/>
        <v>20473.79468</v>
      </c>
      <c r="M21" s="27">
        <f t="shared" si="14"/>
        <v>713315.6625</v>
      </c>
      <c r="N21" s="27">
        <f t="shared" si="14"/>
        <v>189877.8157</v>
      </c>
      <c r="O21" s="27">
        <f t="shared" si="14"/>
        <v>825265.8153</v>
      </c>
      <c r="P21" s="27">
        <f t="shared" si="14"/>
        <v>431538.0636</v>
      </c>
      <c r="Q21" s="28">
        <f t="shared" si="14"/>
        <v>10510026.22</v>
      </c>
    </row>
    <row r="22" ht="32.25" customHeight="1">
      <c r="B22" s="29" t="s">
        <v>88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Q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BDB</v>
      </c>
      <c r="M24" s="23" t="str">
        <f t="shared" si="15"/>
        <v>BIE</v>
      </c>
      <c r="N24" s="23" t="str">
        <f t="shared" si="15"/>
        <v>BFO</v>
      </c>
      <c r="O24" s="23" t="str">
        <f t="shared" si="15"/>
        <v>BFS</v>
      </c>
      <c r="P24" s="23" t="str">
        <f t="shared" si="15"/>
        <v>BPR</v>
      </c>
      <c r="Q24" s="23" t="str">
        <f t="shared" si="15"/>
        <v>SISTEMA BMU
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Q26" si="16">C5-C21</f>
        <v>4590518.035</v>
      </c>
      <c r="D26" s="27">
        <f t="shared" si="16"/>
        <v>5923348.9</v>
      </c>
      <c r="E26" s="27">
        <f t="shared" si="16"/>
        <v>5755306.598</v>
      </c>
      <c r="F26" s="27">
        <f t="shared" si="16"/>
        <v>3350009.04</v>
      </c>
      <c r="G26" s="27">
        <f t="shared" si="16"/>
        <v>3282236.714</v>
      </c>
      <c r="H26" s="27">
        <f t="shared" si="16"/>
        <v>1008255.336</v>
      </c>
      <c r="I26" s="27">
        <f t="shared" si="16"/>
        <v>1267931.441</v>
      </c>
      <c r="J26" s="27">
        <f t="shared" si="16"/>
        <v>1576953.883</v>
      </c>
      <c r="K26" s="27">
        <f t="shared" si="16"/>
        <v>43919.24353</v>
      </c>
      <c r="L26" s="27">
        <f t="shared" si="16"/>
        <v>94993.35787</v>
      </c>
      <c r="M26" s="27">
        <f t="shared" si="16"/>
        <v>1629246.38</v>
      </c>
      <c r="N26" s="27">
        <f t="shared" si="16"/>
        <v>371127.5675</v>
      </c>
      <c r="O26" s="27">
        <f t="shared" si="16"/>
        <v>1343006.467</v>
      </c>
      <c r="P26" s="27">
        <f t="shared" si="16"/>
        <v>135453.6218</v>
      </c>
      <c r="Q26" s="28">
        <f t="shared" si="16"/>
        <v>30372306.59</v>
      </c>
    </row>
    <row r="27" ht="18.75" customHeight="1">
      <c r="B27" s="40" t="s">
        <v>42</v>
      </c>
      <c r="C27" s="41">
        <f t="shared" ref="C27:Q27" si="17">C26/C17</f>
        <v>14.19918916</v>
      </c>
      <c r="D27" s="41">
        <f t="shared" si="17"/>
        <v>16.22431008</v>
      </c>
      <c r="E27" s="41">
        <f t="shared" si="17"/>
        <v>13.45218425</v>
      </c>
      <c r="F27" s="41">
        <f t="shared" si="17"/>
        <v>13.55507649</v>
      </c>
      <c r="G27" s="41">
        <f t="shared" si="17"/>
        <v>14.83150721</v>
      </c>
      <c r="H27" s="41">
        <f t="shared" si="17"/>
        <v>9.15799276</v>
      </c>
      <c r="I27" s="41">
        <f t="shared" si="17"/>
        <v>15.66124265</v>
      </c>
      <c r="J27" s="41">
        <f t="shared" si="17"/>
        <v>16.95201926</v>
      </c>
      <c r="K27" s="41">
        <f t="shared" si="17"/>
        <v>39.75052914</v>
      </c>
      <c r="L27" s="41">
        <f t="shared" si="17"/>
        <v>387.8244137</v>
      </c>
      <c r="M27" s="41">
        <f t="shared" si="17"/>
        <v>12.52601117</v>
      </c>
      <c r="N27" s="41">
        <f t="shared" si="17"/>
        <v>14.6225508</v>
      </c>
      <c r="O27" s="41">
        <f t="shared" si="17"/>
        <v>9.414257417</v>
      </c>
      <c r="P27" s="41">
        <f t="shared" si="17"/>
        <v>2.364811286</v>
      </c>
      <c r="Q27" s="42">
        <f t="shared" si="17"/>
        <v>13.64755063</v>
      </c>
    </row>
    <row r="28" ht="18.75" customHeight="1">
      <c r="B28" s="40" t="s">
        <v>43</v>
      </c>
      <c r="C28" s="41">
        <f t="shared" ref="C28:Q28" si="18">((C26)/C10)*100</f>
        <v>41.17764857</v>
      </c>
      <c r="D28" s="41">
        <f t="shared" si="18"/>
        <v>47.05049922</v>
      </c>
      <c r="E28" s="41">
        <f t="shared" si="18"/>
        <v>39.01133433</v>
      </c>
      <c r="F28" s="41">
        <f t="shared" si="18"/>
        <v>39.30972182</v>
      </c>
      <c r="G28" s="41">
        <f t="shared" si="18"/>
        <v>43.0113709</v>
      </c>
      <c r="H28" s="41">
        <f t="shared" si="18"/>
        <v>26.55817901</v>
      </c>
      <c r="I28" s="41">
        <f t="shared" si="18"/>
        <v>45.4176037</v>
      </c>
      <c r="J28" s="41">
        <f t="shared" si="18"/>
        <v>49.16085585</v>
      </c>
      <c r="K28" s="41">
        <f t="shared" si="18"/>
        <v>115.2765345</v>
      </c>
      <c r="L28" s="41">
        <f t="shared" si="18"/>
        <v>1124.6908</v>
      </c>
      <c r="M28" s="41">
        <f t="shared" si="18"/>
        <v>36.32543241</v>
      </c>
      <c r="N28" s="41">
        <f t="shared" si="18"/>
        <v>42.40539733</v>
      </c>
      <c r="O28" s="41">
        <f t="shared" si="18"/>
        <v>27.30134651</v>
      </c>
      <c r="P28" s="41">
        <f t="shared" si="18"/>
        <v>6.85795273</v>
      </c>
      <c r="Q28" s="42">
        <f t="shared" si="18"/>
        <v>39.57789682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Q30" si="19">C6-(0.4*C7)+C19-C21</f>
        <v>1776483.882</v>
      </c>
      <c r="D30" s="27">
        <f t="shared" si="19"/>
        <v>3708438.4</v>
      </c>
      <c r="E30" s="27">
        <f t="shared" si="19"/>
        <v>2325707.314</v>
      </c>
      <c r="F30" s="27">
        <f t="shared" si="19"/>
        <v>1990137.907</v>
      </c>
      <c r="G30" s="27">
        <f t="shared" si="19"/>
        <v>1503609.915</v>
      </c>
      <c r="H30" s="27">
        <f t="shared" si="19"/>
        <v>606798.7496</v>
      </c>
      <c r="I30" s="27">
        <f t="shared" si="19"/>
        <v>457998.9247</v>
      </c>
      <c r="J30" s="27">
        <f t="shared" si="19"/>
        <v>-93223.00069</v>
      </c>
      <c r="K30" s="27">
        <f t="shared" si="19"/>
        <v>43321.75144</v>
      </c>
      <c r="L30" s="27">
        <f t="shared" si="19"/>
        <v>75040.49249</v>
      </c>
      <c r="M30" s="27">
        <f t="shared" si="19"/>
        <v>273110.0511</v>
      </c>
      <c r="N30" s="27">
        <f t="shared" si="19"/>
        <v>146091.0596</v>
      </c>
      <c r="O30" s="27">
        <f t="shared" si="19"/>
        <v>574524.3425</v>
      </c>
      <c r="P30" s="27">
        <f t="shared" si="19"/>
        <v>132912.9281</v>
      </c>
      <c r="Q30" s="28">
        <f t="shared" si="19"/>
        <v>13520952.72</v>
      </c>
    </row>
    <row r="31" ht="18.75" customHeight="1">
      <c r="B31" s="40" t="s">
        <v>42</v>
      </c>
      <c r="C31" s="41">
        <f t="shared" ref="C31:Q31" si="20">C30/C17</f>
        <v>5.494942073</v>
      </c>
      <c r="D31" s="41">
        <f t="shared" si="20"/>
        <v>10.15757395</v>
      </c>
      <c r="E31" s="41">
        <f t="shared" si="20"/>
        <v>5.435999415</v>
      </c>
      <c r="F31" s="41">
        <f t="shared" si="20"/>
        <v>8.052656347</v>
      </c>
      <c r="G31" s="41">
        <f t="shared" si="20"/>
        <v>6.794391519</v>
      </c>
      <c r="H31" s="41">
        <f t="shared" si="20"/>
        <v>5.511558786</v>
      </c>
      <c r="I31" s="41">
        <f t="shared" si="20"/>
        <v>5.657113676</v>
      </c>
      <c r="J31" s="41">
        <f t="shared" si="20"/>
        <v>-1.002133366</v>
      </c>
      <c r="K31" s="41">
        <f t="shared" si="20"/>
        <v>39.20974964</v>
      </c>
      <c r="L31" s="41">
        <f t="shared" si="20"/>
        <v>306.3638938</v>
      </c>
      <c r="M31" s="41">
        <f t="shared" si="20"/>
        <v>2.099731258</v>
      </c>
      <c r="N31" s="41">
        <f t="shared" si="20"/>
        <v>5.756036813</v>
      </c>
      <c r="O31" s="41">
        <f t="shared" si="20"/>
        <v>4.02732242</v>
      </c>
      <c r="P31" s="41">
        <f t="shared" si="20"/>
        <v>2.320454693</v>
      </c>
      <c r="Q31" s="42">
        <f t="shared" si="20"/>
        <v>6.075530886</v>
      </c>
    </row>
    <row r="32" ht="18.75" customHeight="1">
      <c r="B32" s="40" t="s">
        <v>43</v>
      </c>
      <c r="C32" s="41">
        <f t="shared" ref="C32:Q32" si="21">((C30/C10)*100)</f>
        <v>15.93533201</v>
      </c>
      <c r="D32" s="41">
        <f t="shared" si="21"/>
        <v>29.45696446</v>
      </c>
      <c r="E32" s="41">
        <f t="shared" si="21"/>
        <v>15.7643983</v>
      </c>
      <c r="F32" s="41">
        <f t="shared" si="21"/>
        <v>23.35270341</v>
      </c>
      <c r="G32" s="41">
        <f t="shared" si="21"/>
        <v>19.70373541</v>
      </c>
      <c r="H32" s="41">
        <f t="shared" si="21"/>
        <v>15.98352048</v>
      </c>
      <c r="I32" s="41">
        <f t="shared" si="21"/>
        <v>16.40562966</v>
      </c>
      <c r="J32" s="41">
        <f t="shared" si="21"/>
        <v>-2.906186762</v>
      </c>
      <c r="K32" s="41">
        <f t="shared" si="21"/>
        <v>113.7082739</v>
      </c>
      <c r="L32" s="41">
        <f t="shared" si="21"/>
        <v>888.455292</v>
      </c>
      <c r="M32" s="41">
        <f t="shared" si="21"/>
        <v>6.089220647</v>
      </c>
      <c r="N32" s="41">
        <f t="shared" si="21"/>
        <v>16.69250676</v>
      </c>
      <c r="O32" s="41">
        <f t="shared" si="21"/>
        <v>11.67923502</v>
      </c>
      <c r="P32" s="41">
        <f t="shared" si="21"/>
        <v>6.729318609</v>
      </c>
      <c r="Q32" s="42">
        <f t="shared" si="21"/>
        <v>17.61903957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7"/>
    </row>
    <row r="40" ht="14.25" customHeight="1">
      <c r="Q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7"/>
    </row>
    <row r="42" ht="14.25" customHeight="1">
      <c r="Q42" s="7"/>
    </row>
    <row r="43" ht="14.25" customHeight="1">
      <c r="Q43" s="7"/>
    </row>
    <row r="44" ht="14.25" customHeight="1">
      <c r="Q44" s="7"/>
    </row>
    <row r="45" ht="14.25" customHeight="1">
      <c r="Q45" s="7"/>
    </row>
    <row r="46" ht="14.25" customHeight="1">
      <c r="Q46" s="7"/>
    </row>
    <row r="47" ht="14.25" customHeight="1">
      <c r="Q47" s="7"/>
    </row>
    <row r="48" ht="14.25" customHeight="1">
      <c r="Q48" s="7"/>
    </row>
    <row r="49" ht="14.25" customHeight="1">
      <c r="Q49" s="7"/>
    </row>
    <row r="50" ht="14.25" customHeight="1">
      <c r="Q50" s="7"/>
    </row>
    <row r="51" ht="35.25" customHeight="1">
      <c r="Q51" s="7"/>
    </row>
    <row r="52" ht="33.0" customHeight="1">
      <c r="Q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ht="14.25" customHeight="1">
      <c r="Q54" s="7"/>
    </row>
    <row r="55" ht="14.25" customHeight="1">
      <c r="Q55" s="7"/>
    </row>
    <row r="56" ht="14.25" customHeight="1">
      <c r="Q56" s="7"/>
    </row>
    <row r="57" ht="14.25" customHeight="1">
      <c r="Q57" s="7"/>
    </row>
    <row r="58" ht="14.25" customHeight="1">
      <c r="Q58" s="7"/>
    </row>
    <row r="59" ht="14.25" customHeight="1">
      <c r="Q59" s="7"/>
    </row>
    <row r="60" ht="14.25" customHeight="1">
      <c r="Q60" s="7"/>
    </row>
    <row r="61" ht="14.25" customHeight="1">
      <c r="Q61" s="7"/>
    </row>
    <row r="62" ht="14.25" customHeight="1">
      <c r="Q62" s="7"/>
    </row>
    <row r="63" ht="14.25" customHeight="1">
      <c r="Q63" s="7"/>
    </row>
    <row r="64" ht="14.25" customHeight="1">
      <c r="Q64" s="7"/>
    </row>
    <row r="65" ht="14.25" customHeight="1">
      <c r="Q65" s="7"/>
    </row>
    <row r="66" ht="14.25" customHeight="1">
      <c r="Q66" s="7"/>
    </row>
    <row r="67" ht="14.25" customHeight="1">
      <c r="Q67" s="7"/>
    </row>
    <row r="68" ht="14.25" customHeight="1">
      <c r="Q68" s="7"/>
    </row>
    <row r="69" ht="14.25" customHeight="1">
      <c r="Q69" s="7"/>
    </row>
    <row r="70" ht="14.25" customHeight="1">
      <c r="Q70" s="7"/>
    </row>
    <row r="71" ht="14.25" customHeight="1">
      <c r="Q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7"/>
    </row>
    <row r="73" ht="14.25" customHeight="1">
      <c r="Q73" s="7"/>
    </row>
    <row r="74" ht="14.25" customHeight="1">
      <c r="Q74" s="7"/>
    </row>
    <row r="75" ht="14.25" customHeight="1">
      <c r="Q75" s="7"/>
    </row>
    <row r="76" ht="14.25" customHeight="1">
      <c r="Q76" s="7"/>
    </row>
    <row r="77" ht="14.25" customHeight="1">
      <c r="Q77" s="7"/>
    </row>
    <row r="78" ht="14.25" customHeight="1">
      <c r="B78" s="51" t="s">
        <v>48</v>
      </c>
      <c r="Q78" s="7"/>
    </row>
    <row r="79" ht="14.25" customHeight="1">
      <c r="Q79" s="7"/>
    </row>
    <row r="80" ht="14.25" customHeight="1">
      <c r="Q80" s="7"/>
    </row>
    <row r="81" ht="14.25" customHeight="1">
      <c r="Q81" s="7"/>
    </row>
    <row r="82" ht="14.25" customHeight="1">
      <c r="Q82" s="7"/>
    </row>
    <row r="83" ht="14.25" customHeight="1">
      <c r="Q83" s="7"/>
    </row>
    <row r="84" ht="14.25" customHeight="1">
      <c r="Q84" s="7"/>
    </row>
    <row r="85" ht="14.25" customHeight="1">
      <c r="Q85" s="7"/>
    </row>
    <row r="86" ht="14.25" customHeight="1">
      <c r="Q86" s="7"/>
    </row>
    <row r="87" ht="14.25" customHeight="1">
      <c r="Q87" s="7"/>
    </row>
    <row r="88" ht="14.25" customHeight="1">
      <c r="Q88" s="7"/>
    </row>
    <row r="89" ht="14.25" customHeight="1">
      <c r="Q89" s="7"/>
    </row>
    <row r="90" ht="14.25" customHeight="1">
      <c r="Q90" s="7"/>
    </row>
    <row r="91" ht="14.25" customHeight="1">
      <c r="Q91" s="7"/>
    </row>
    <row r="92" ht="14.25" customHeight="1">
      <c r="Q92" s="7"/>
    </row>
    <row r="93" ht="14.25" customHeight="1">
      <c r="Q93" s="7"/>
    </row>
    <row r="94" ht="14.25" customHeight="1">
      <c r="Q94" s="7"/>
    </row>
    <row r="95" ht="14.25" customHeight="1">
      <c r="Q95" s="7"/>
    </row>
    <row r="96" ht="14.25" customHeight="1">
      <c r="Q96" s="7"/>
    </row>
    <row r="97" ht="14.25" customHeight="1">
      <c r="Q97" s="7"/>
    </row>
    <row r="98" ht="14.25" customHeight="1">
      <c r="Q98" s="7"/>
    </row>
    <row r="99" ht="14.25" customHeight="1">
      <c r="Q99" s="7"/>
    </row>
    <row r="100" ht="14.25" customHeight="1">
      <c r="Q100" s="7"/>
    </row>
    <row r="101" ht="14.25" customHeight="1">
      <c r="Q101" s="7"/>
    </row>
    <row r="102" ht="14.25" customHeight="1">
      <c r="Q102" s="7"/>
    </row>
    <row r="103" ht="14.25" customHeight="1">
      <c r="Q103" s="7"/>
    </row>
    <row r="104" ht="14.25" customHeight="1">
      <c r="Q104" s="7"/>
    </row>
    <row r="105" ht="14.25" customHeight="1">
      <c r="Q105" s="7"/>
    </row>
    <row r="106" ht="14.25" customHeight="1">
      <c r="Q106" s="7"/>
    </row>
    <row r="107" ht="14.25" customHeight="1">
      <c r="Q107" s="7"/>
    </row>
    <row r="108" ht="14.25" customHeight="1">
      <c r="Q108" s="7"/>
    </row>
    <row r="109" ht="14.25" customHeight="1">
      <c r="Q109" s="7"/>
    </row>
    <row r="110" ht="14.25" customHeight="1">
      <c r="Q110" s="7"/>
    </row>
    <row r="111" ht="14.25" customHeight="1">
      <c r="Q111" s="7"/>
    </row>
    <row r="112" ht="14.25" customHeight="1">
      <c r="Q112" s="7"/>
    </row>
    <row r="113" ht="14.25" customHeight="1">
      <c r="Q113" s="7"/>
    </row>
    <row r="114" ht="14.25" customHeight="1">
      <c r="Q114" s="7"/>
    </row>
    <row r="115" ht="14.25" customHeight="1">
      <c r="Q115" s="7"/>
    </row>
    <row r="116" ht="14.25" customHeight="1">
      <c r="Q116" s="7"/>
    </row>
    <row r="117" ht="14.25" customHeight="1">
      <c r="Q117" s="7"/>
    </row>
    <row r="118" ht="14.25" customHeight="1">
      <c r="Q118" s="7"/>
    </row>
    <row r="119" ht="14.25" customHeight="1">
      <c r="Q119" s="7"/>
    </row>
    <row r="120" ht="14.25" customHeight="1">
      <c r="Q120" s="7"/>
    </row>
    <row r="121" ht="14.25" customHeight="1">
      <c r="Q121" s="7"/>
    </row>
    <row r="122" ht="14.25" customHeight="1">
      <c r="Q122" s="7"/>
    </row>
    <row r="123" ht="14.25" customHeight="1">
      <c r="Q123" s="7"/>
    </row>
    <row r="124" ht="14.25" customHeight="1">
      <c r="Q124" s="7"/>
    </row>
    <row r="125" ht="14.25" customHeight="1">
      <c r="Q125" s="7"/>
    </row>
    <row r="126" ht="14.25" customHeight="1">
      <c r="Q126" s="7"/>
    </row>
    <row r="127" ht="14.25" customHeight="1">
      <c r="Q127" s="7"/>
    </row>
    <row r="128" ht="14.25" customHeight="1">
      <c r="Q128" s="7"/>
    </row>
    <row r="129" ht="14.25" customHeight="1">
      <c r="Q129" s="7"/>
    </row>
    <row r="130" ht="14.25" customHeight="1">
      <c r="Q130" s="7"/>
    </row>
    <row r="131" ht="14.25" customHeight="1">
      <c r="Q131" s="7"/>
    </row>
    <row r="132" ht="14.25" customHeight="1">
      <c r="Q132" s="7"/>
    </row>
    <row r="133" ht="14.25" customHeight="1">
      <c r="Q133" s="7"/>
    </row>
    <row r="134" ht="14.25" customHeight="1">
      <c r="Q134" s="7"/>
    </row>
    <row r="135" ht="14.25" customHeight="1">
      <c r="Q135" s="7"/>
    </row>
    <row r="136" ht="14.25" customHeight="1">
      <c r="Q136" s="7"/>
    </row>
    <row r="137" ht="14.25" customHeight="1">
      <c r="Q137" s="7"/>
    </row>
    <row r="138" ht="14.25" customHeight="1">
      <c r="Q138" s="7"/>
    </row>
    <row r="139" ht="14.25" customHeight="1">
      <c r="Q139" s="7"/>
    </row>
    <row r="140" ht="14.25" customHeight="1">
      <c r="Q140" s="7"/>
    </row>
    <row r="141" ht="14.25" customHeight="1">
      <c r="Q141" s="7"/>
    </row>
    <row r="142" ht="14.25" customHeight="1">
      <c r="Q142" s="7"/>
    </row>
    <row r="143" ht="14.25" customHeight="1">
      <c r="Q143" s="7"/>
    </row>
    <row r="144" ht="14.25" customHeight="1">
      <c r="Q144" s="7"/>
    </row>
    <row r="145" ht="14.25" customHeight="1">
      <c r="Q145" s="7"/>
    </row>
    <row r="146" ht="14.25" customHeight="1">
      <c r="Q146" s="7"/>
    </row>
    <row r="147" ht="14.25" customHeight="1">
      <c r="Q147" s="7"/>
    </row>
    <row r="148" ht="14.25" customHeight="1">
      <c r="Q148" s="7"/>
    </row>
    <row r="149" ht="14.25" customHeight="1">
      <c r="Q149" s="7"/>
    </row>
    <row r="150" ht="14.25" customHeight="1">
      <c r="Q150" s="7"/>
    </row>
    <row r="151" ht="14.25" customHeight="1">
      <c r="Q151" s="7"/>
    </row>
    <row r="152" ht="14.25" customHeight="1">
      <c r="Q152" s="7"/>
    </row>
    <row r="153" ht="14.25" customHeight="1">
      <c r="Q153" s="7"/>
    </row>
    <row r="154" ht="14.25" customHeight="1">
      <c r="Q154" s="7"/>
    </row>
    <row r="155" ht="14.25" customHeight="1">
      <c r="Q155" s="7"/>
    </row>
    <row r="156" ht="14.25" customHeight="1">
      <c r="Q156" s="7"/>
    </row>
    <row r="157" ht="14.25" customHeight="1">
      <c r="Q157" s="7"/>
    </row>
    <row r="158" ht="14.25" customHeight="1">
      <c r="Q158" s="7"/>
    </row>
    <row r="159" ht="14.25" customHeight="1">
      <c r="Q159" s="7"/>
    </row>
    <row r="160" ht="14.25" customHeight="1">
      <c r="Q160" s="7"/>
    </row>
    <row r="161" ht="14.25" customHeight="1">
      <c r="Q161" s="7"/>
    </row>
    <row r="162" ht="14.25" customHeight="1">
      <c r="Q162" s="7"/>
    </row>
    <row r="163" ht="14.25" customHeight="1">
      <c r="Q163" s="7"/>
    </row>
    <row r="164" ht="14.25" customHeight="1">
      <c r="Q164" s="7"/>
    </row>
    <row r="165" ht="14.25" customHeight="1">
      <c r="Q165" s="7"/>
    </row>
    <row r="166" ht="14.25" customHeight="1">
      <c r="Q166" s="7"/>
    </row>
    <row r="167" ht="14.25" customHeight="1">
      <c r="Q167" s="7"/>
    </row>
    <row r="168" ht="14.25" customHeight="1">
      <c r="Q168" s="7"/>
    </row>
    <row r="169" ht="14.25" customHeight="1">
      <c r="Q169" s="7"/>
    </row>
    <row r="170" ht="14.25" customHeight="1">
      <c r="Q170" s="7"/>
    </row>
    <row r="171" ht="14.25" customHeight="1">
      <c r="Q171" s="7"/>
    </row>
    <row r="172" ht="14.25" customHeight="1">
      <c r="Q172" s="7"/>
    </row>
    <row r="173" ht="14.25" customHeight="1">
      <c r="Q173" s="7"/>
    </row>
    <row r="174" ht="14.25" customHeight="1">
      <c r="Q174" s="7"/>
    </row>
    <row r="175" ht="14.25" customHeight="1">
      <c r="Q175" s="7"/>
    </row>
    <row r="176" ht="14.25" customHeight="1">
      <c r="Q176" s="7"/>
    </row>
    <row r="177" ht="14.25" customHeight="1">
      <c r="Q177" s="7"/>
    </row>
    <row r="178" ht="14.25" customHeight="1">
      <c r="Q178" s="7"/>
    </row>
    <row r="179" ht="14.25" customHeight="1">
      <c r="Q179" s="7"/>
    </row>
    <row r="180" ht="14.25" customHeight="1">
      <c r="Q180" s="7"/>
    </row>
    <row r="181" ht="14.25" customHeight="1">
      <c r="Q181" s="7"/>
    </row>
    <row r="182" ht="14.25" customHeight="1">
      <c r="Q182" s="7"/>
    </row>
    <row r="183" ht="14.25" customHeight="1">
      <c r="Q183" s="7"/>
    </row>
    <row r="184" ht="14.25" customHeight="1">
      <c r="Q184" s="7"/>
    </row>
    <row r="185" ht="14.25" customHeight="1">
      <c r="Q185" s="7"/>
    </row>
    <row r="186" ht="14.25" customHeight="1">
      <c r="Q186" s="7"/>
    </row>
    <row r="187" ht="14.25" customHeight="1">
      <c r="Q187" s="7"/>
    </row>
    <row r="188" ht="14.25" customHeight="1">
      <c r="Q188" s="7"/>
    </row>
    <row r="189" ht="14.25" customHeight="1">
      <c r="Q189" s="7"/>
    </row>
    <row r="190" ht="14.25" customHeight="1">
      <c r="Q190" s="7"/>
    </row>
    <row r="191" ht="14.25" customHeight="1">
      <c r="Q191" s="7"/>
    </row>
    <row r="192" ht="14.25" customHeight="1">
      <c r="Q192" s="7"/>
    </row>
    <row r="193" ht="14.25" customHeight="1">
      <c r="Q193" s="7"/>
    </row>
    <row r="194" ht="14.25" customHeight="1">
      <c r="Q194" s="7"/>
    </row>
    <row r="195" ht="14.25" customHeight="1">
      <c r="Q195" s="7"/>
    </row>
    <row r="196" ht="14.25" customHeight="1">
      <c r="Q196" s="7"/>
    </row>
    <row r="197" ht="14.25" customHeight="1">
      <c r="Q197" s="7"/>
    </row>
    <row r="198" ht="14.25" customHeight="1">
      <c r="Q198" s="7"/>
    </row>
    <row r="199" ht="14.25" customHeight="1">
      <c r="Q199" s="7"/>
    </row>
    <row r="200" ht="14.25" customHeight="1">
      <c r="Q200" s="7"/>
    </row>
    <row r="201" ht="14.25" customHeight="1">
      <c r="Q201" s="7"/>
    </row>
    <row r="202" ht="14.25" customHeight="1">
      <c r="Q202" s="7"/>
    </row>
    <row r="203" ht="14.25" customHeight="1">
      <c r="Q203" s="7"/>
    </row>
    <row r="204" ht="14.25" customHeight="1">
      <c r="Q204" s="7"/>
    </row>
    <row r="205" ht="14.25" customHeight="1">
      <c r="Q205" s="7"/>
    </row>
    <row r="206" ht="14.25" customHeight="1">
      <c r="Q206" s="7"/>
    </row>
    <row r="207" ht="14.25" customHeight="1">
      <c r="Q207" s="7"/>
    </row>
    <row r="208" ht="14.25" customHeight="1">
      <c r="Q208" s="7"/>
    </row>
    <row r="209" ht="14.25" customHeight="1">
      <c r="Q209" s="7"/>
    </row>
    <row r="210" ht="14.25" customHeight="1">
      <c r="Q210" s="7"/>
    </row>
    <row r="211" ht="14.25" customHeight="1">
      <c r="Q211" s="7"/>
    </row>
    <row r="212" ht="14.25" customHeight="1">
      <c r="Q212" s="7"/>
    </row>
    <row r="213" ht="14.25" customHeight="1">
      <c r="Q213" s="7"/>
    </row>
    <row r="214" ht="14.25" customHeight="1">
      <c r="Q214" s="7"/>
    </row>
    <row r="215" ht="14.25" customHeight="1">
      <c r="Q215" s="7"/>
    </row>
    <row r="216" ht="14.25" customHeight="1">
      <c r="Q216" s="7"/>
    </row>
    <row r="217" ht="14.25" customHeight="1">
      <c r="Q217" s="7"/>
    </row>
    <row r="218" ht="14.25" customHeight="1">
      <c r="Q218" s="7"/>
    </row>
    <row r="219" ht="14.25" customHeight="1">
      <c r="Q219" s="7"/>
    </row>
    <row r="220" ht="14.25" customHeight="1">
      <c r="Q220" s="7"/>
    </row>
    <row r="221" ht="14.25" customHeight="1">
      <c r="Q221" s="7"/>
    </row>
    <row r="222" ht="14.25" customHeight="1">
      <c r="Q222" s="7"/>
    </row>
    <row r="223" ht="14.25" customHeight="1">
      <c r="Q223" s="7"/>
    </row>
    <row r="224" ht="14.25" customHeight="1">
      <c r="Q224" s="7"/>
    </row>
    <row r="225" ht="14.25" customHeight="1">
      <c r="Q225" s="7"/>
    </row>
    <row r="226" ht="14.25" customHeight="1">
      <c r="Q226" s="7"/>
    </row>
    <row r="227" ht="14.25" customHeight="1">
      <c r="Q227" s="7"/>
    </row>
    <row r="228" ht="14.25" customHeight="1">
      <c r="Q228" s="7"/>
    </row>
    <row r="229" ht="14.25" customHeight="1">
      <c r="Q229" s="7"/>
    </row>
    <row r="230" ht="14.25" customHeight="1">
      <c r="Q230" s="7"/>
    </row>
    <row r="231" ht="14.25" customHeight="1">
      <c r="Q231" s="7"/>
    </row>
    <row r="232" ht="14.25" customHeight="1">
      <c r="Q232" s="7"/>
    </row>
    <row r="233" ht="14.25" customHeight="1">
      <c r="Q233" s="7"/>
    </row>
    <row r="234" ht="14.25" customHeight="1">
      <c r="Q234" s="7"/>
    </row>
    <row r="235" ht="14.25" customHeight="1">
      <c r="Q235" s="7"/>
    </row>
    <row r="236" ht="14.25" customHeight="1">
      <c r="Q236" s="7"/>
    </row>
    <row r="237" ht="14.25" customHeight="1">
      <c r="Q237" s="7"/>
    </row>
    <row r="238" ht="14.25" customHeight="1">
      <c r="Q238" s="7"/>
    </row>
    <row r="239" ht="14.25" customHeight="1">
      <c r="Q239" s="7"/>
    </row>
    <row r="240" ht="14.25" customHeight="1">
      <c r="Q240" s="7"/>
    </row>
    <row r="241" ht="14.25" customHeight="1">
      <c r="Q241" s="7"/>
    </row>
    <row r="242" ht="14.25" customHeight="1">
      <c r="Q242" s="7"/>
    </row>
    <row r="243" ht="14.25" customHeight="1">
      <c r="Q243" s="7"/>
    </row>
    <row r="244" ht="14.25" customHeight="1">
      <c r="Q244" s="7"/>
    </row>
    <row r="245" ht="14.25" customHeight="1">
      <c r="Q245" s="7"/>
    </row>
    <row r="246" ht="14.25" customHeight="1">
      <c r="Q246" s="7"/>
    </row>
    <row r="247" ht="14.25" customHeight="1">
      <c r="Q247" s="7"/>
    </row>
    <row r="248" ht="14.25" customHeight="1">
      <c r="Q248" s="7"/>
    </row>
    <row r="249" ht="14.25" customHeight="1">
      <c r="Q249" s="7"/>
    </row>
    <row r="250" ht="14.25" customHeight="1">
      <c r="Q250" s="7"/>
    </row>
    <row r="251" ht="14.25" customHeight="1">
      <c r="Q251" s="7"/>
    </row>
    <row r="252" ht="14.25" customHeight="1">
      <c r="Q252" s="7"/>
    </row>
    <row r="253" ht="14.25" customHeight="1">
      <c r="Q253" s="7"/>
    </row>
    <row r="254" ht="14.25" customHeight="1">
      <c r="Q254" s="7"/>
    </row>
    <row r="255" ht="14.25" customHeight="1">
      <c r="Q255" s="7"/>
    </row>
    <row r="256" ht="14.25" customHeight="1">
      <c r="Q256" s="7"/>
    </row>
    <row r="257" ht="14.25" customHeight="1">
      <c r="Q257" s="7"/>
    </row>
    <row r="258" ht="14.25" customHeight="1">
      <c r="Q258" s="7"/>
    </row>
    <row r="259" ht="14.25" customHeight="1">
      <c r="Q259" s="7"/>
    </row>
    <row r="260" ht="14.25" customHeight="1">
      <c r="Q260" s="7"/>
    </row>
    <row r="261" ht="14.25" customHeight="1">
      <c r="Q261" s="7"/>
    </row>
    <row r="262" ht="14.25" customHeight="1">
      <c r="Q262" s="7"/>
    </row>
    <row r="263" ht="14.25" customHeight="1">
      <c r="Q263" s="7"/>
    </row>
    <row r="264" ht="14.25" customHeight="1">
      <c r="Q264" s="7"/>
    </row>
    <row r="265" ht="14.25" customHeight="1">
      <c r="Q265" s="7"/>
    </row>
    <row r="266" ht="14.25" customHeight="1">
      <c r="Q266" s="7"/>
    </row>
    <row r="267" ht="14.25" customHeight="1">
      <c r="Q267" s="7"/>
    </row>
    <row r="268" ht="14.25" customHeight="1">
      <c r="Q268" s="7"/>
    </row>
    <row r="269" ht="14.25" customHeight="1">
      <c r="Q269" s="7"/>
    </row>
    <row r="270" ht="14.25" customHeight="1">
      <c r="Q270" s="7"/>
    </row>
    <row r="271" ht="14.25" customHeight="1">
      <c r="Q271" s="7"/>
    </row>
    <row r="272" ht="14.25" customHeight="1">
      <c r="Q272" s="7"/>
    </row>
    <row r="273" ht="14.25" customHeight="1">
      <c r="Q273" s="7"/>
    </row>
    <row r="274" ht="14.25" customHeight="1">
      <c r="Q274" s="7"/>
    </row>
    <row r="275" ht="14.25" customHeight="1">
      <c r="Q275" s="7"/>
    </row>
    <row r="276" ht="14.25" customHeight="1">
      <c r="Q276" s="7"/>
    </row>
    <row r="277" ht="14.25" customHeight="1">
      <c r="Q277" s="7"/>
    </row>
    <row r="278" ht="14.25" customHeight="1">
      <c r="Q278" s="7"/>
    </row>
    <row r="279" ht="14.25" customHeight="1">
      <c r="Q279" s="7"/>
    </row>
    <row r="280" ht="14.25" customHeight="1">
      <c r="Q280" s="7"/>
    </row>
    <row r="281" ht="14.25" customHeight="1">
      <c r="Q281" s="7"/>
    </row>
    <row r="282" ht="14.25" customHeight="1">
      <c r="Q282" s="7"/>
    </row>
    <row r="283" ht="14.25" customHeight="1">
      <c r="Q283" s="7"/>
    </row>
    <row r="284" ht="14.25" customHeight="1">
      <c r="Q284" s="7"/>
    </row>
    <row r="285" ht="14.25" customHeight="1">
      <c r="Q285" s="7"/>
    </row>
    <row r="286" ht="14.25" customHeight="1">
      <c r="Q286" s="7"/>
    </row>
    <row r="287" ht="14.25" customHeight="1">
      <c r="Q287" s="7"/>
    </row>
    <row r="288" ht="14.25" customHeight="1">
      <c r="Q288" s="7"/>
    </row>
    <row r="289" ht="14.25" customHeight="1">
      <c r="Q289" s="7"/>
    </row>
    <row r="290" ht="14.25" customHeight="1">
      <c r="Q290" s="7"/>
    </row>
    <row r="291" ht="14.25" customHeight="1">
      <c r="Q291" s="7"/>
    </row>
    <row r="292" ht="14.25" customHeight="1">
      <c r="Q292" s="7"/>
    </row>
    <row r="293" ht="14.25" customHeight="1">
      <c r="Q293" s="7"/>
    </row>
    <row r="294" ht="14.25" customHeight="1">
      <c r="Q294" s="7"/>
    </row>
    <row r="295" ht="14.25" customHeight="1">
      <c r="Q295" s="7"/>
    </row>
    <row r="296" ht="14.25" customHeight="1">
      <c r="Q296" s="7"/>
    </row>
    <row r="297" ht="14.25" customHeight="1">
      <c r="Q297" s="7"/>
    </row>
    <row r="298" ht="14.25" customHeight="1">
      <c r="Q298" s="7"/>
    </row>
    <row r="299" ht="14.25" customHeight="1">
      <c r="Q299" s="7"/>
    </row>
    <row r="300" ht="14.25" customHeight="1">
      <c r="Q300" s="7"/>
    </row>
    <row r="301" ht="14.25" customHeight="1">
      <c r="Q301" s="7"/>
    </row>
    <row r="302" ht="14.25" customHeight="1">
      <c r="Q302" s="7"/>
    </row>
    <row r="303" ht="14.25" customHeight="1">
      <c r="Q303" s="7"/>
    </row>
    <row r="304" ht="14.25" customHeight="1">
      <c r="Q304" s="7"/>
    </row>
    <row r="305" ht="14.25" customHeight="1">
      <c r="Q305" s="7"/>
    </row>
    <row r="306" ht="14.25" customHeight="1">
      <c r="Q306" s="7"/>
    </row>
    <row r="307" ht="14.25" customHeight="1">
      <c r="Q307" s="7"/>
    </row>
    <row r="308" ht="14.25" customHeight="1">
      <c r="Q308" s="7"/>
    </row>
    <row r="309" ht="14.25" customHeight="1">
      <c r="Q309" s="7"/>
    </row>
    <row r="310" ht="14.25" customHeight="1">
      <c r="Q310" s="7"/>
    </row>
    <row r="311" ht="14.25" customHeight="1">
      <c r="Q311" s="7"/>
    </row>
    <row r="312" ht="14.25" customHeight="1">
      <c r="Q312" s="7"/>
    </row>
    <row r="313" ht="14.25" customHeight="1">
      <c r="Q313" s="7"/>
    </row>
    <row r="314" ht="14.25" customHeight="1">
      <c r="Q314" s="7"/>
    </row>
    <row r="315" ht="14.25" customHeight="1">
      <c r="Q315" s="7"/>
    </row>
    <row r="316" ht="14.25" customHeight="1">
      <c r="Q316" s="7"/>
    </row>
    <row r="317" ht="14.25" customHeight="1">
      <c r="Q317" s="7"/>
    </row>
    <row r="318" ht="14.25" customHeight="1">
      <c r="Q318" s="7"/>
    </row>
    <row r="319" ht="14.25" customHeight="1">
      <c r="Q319" s="7"/>
    </row>
    <row r="320" ht="14.25" customHeight="1">
      <c r="Q320" s="7"/>
    </row>
    <row r="321" ht="14.25" customHeight="1">
      <c r="Q321" s="7"/>
    </row>
    <row r="322" ht="14.25" customHeight="1">
      <c r="Q322" s="7"/>
    </row>
    <row r="323" ht="14.25" customHeight="1">
      <c r="Q323" s="7"/>
    </row>
    <row r="324" ht="14.25" customHeight="1">
      <c r="Q324" s="7"/>
    </row>
    <row r="325" ht="14.25" customHeight="1">
      <c r="Q325" s="7"/>
    </row>
    <row r="326" ht="14.25" customHeight="1">
      <c r="Q326" s="7"/>
    </row>
    <row r="327" ht="14.25" customHeight="1">
      <c r="Q327" s="7"/>
    </row>
    <row r="328" ht="14.25" customHeight="1">
      <c r="Q328" s="7"/>
    </row>
    <row r="329" ht="14.25" customHeight="1">
      <c r="Q329" s="7"/>
    </row>
    <row r="330" ht="14.25" customHeight="1">
      <c r="Q330" s="7"/>
    </row>
    <row r="331" ht="14.25" customHeight="1">
      <c r="Q331" s="7"/>
    </row>
    <row r="332" ht="14.25" customHeight="1">
      <c r="Q332" s="7"/>
    </row>
    <row r="333" ht="14.25" customHeight="1">
      <c r="Q333" s="7"/>
    </row>
    <row r="334" ht="14.25" customHeight="1">
      <c r="Q334" s="7"/>
    </row>
    <row r="335" ht="14.25" customHeight="1">
      <c r="Q335" s="7"/>
    </row>
    <row r="336" ht="14.25" customHeight="1">
      <c r="Q336" s="7"/>
    </row>
    <row r="337" ht="14.25" customHeight="1">
      <c r="Q337" s="7"/>
    </row>
    <row r="338" ht="14.25" customHeight="1">
      <c r="Q338" s="7"/>
    </row>
    <row r="339" ht="14.25" customHeight="1">
      <c r="Q339" s="7"/>
    </row>
    <row r="340" ht="14.25" customHeight="1">
      <c r="Q340" s="7"/>
    </row>
    <row r="341" ht="14.25" customHeight="1">
      <c r="Q341" s="7"/>
    </row>
    <row r="342" ht="14.25" customHeight="1">
      <c r="Q342" s="7"/>
    </row>
    <row r="343" ht="14.25" customHeight="1">
      <c r="Q343" s="7"/>
    </row>
    <row r="344" ht="14.25" customHeight="1">
      <c r="Q344" s="7"/>
    </row>
    <row r="345" ht="14.25" customHeight="1">
      <c r="Q345" s="7"/>
    </row>
    <row r="346" ht="14.25" customHeight="1">
      <c r="Q346" s="7"/>
    </row>
    <row r="347" ht="14.25" customHeight="1">
      <c r="Q347" s="7"/>
    </row>
    <row r="348" ht="14.25" customHeight="1">
      <c r="Q348" s="7"/>
    </row>
    <row r="349" ht="14.25" customHeight="1">
      <c r="Q349" s="7"/>
    </row>
    <row r="350" ht="14.25" customHeight="1">
      <c r="Q350" s="7"/>
    </row>
    <row r="351" ht="14.25" customHeight="1">
      <c r="Q351" s="7"/>
    </row>
    <row r="352" ht="14.25" customHeight="1">
      <c r="Q352" s="7"/>
    </row>
    <row r="353" ht="14.25" customHeight="1">
      <c r="Q353" s="7"/>
    </row>
    <row r="354" ht="14.25" customHeight="1">
      <c r="Q354" s="7"/>
    </row>
    <row r="355" ht="14.25" customHeight="1">
      <c r="Q355" s="7"/>
    </row>
    <row r="356" ht="14.25" customHeight="1">
      <c r="Q356" s="7"/>
    </row>
    <row r="357" ht="14.25" customHeight="1">
      <c r="Q357" s="7"/>
    </row>
    <row r="358" ht="14.25" customHeight="1">
      <c r="Q358" s="7"/>
    </row>
    <row r="359" ht="14.25" customHeight="1">
      <c r="Q359" s="7"/>
    </row>
    <row r="360" ht="14.25" customHeight="1">
      <c r="Q360" s="7"/>
    </row>
    <row r="361" ht="14.25" customHeight="1">
      <c r="Q361" s="7"/>
    </row>
    <row r="362" ht="14.25" customHeight="1">
      <c r="Q362" s="7"/>
    </row>
    <row r="363" ht="14.25" customHeight="1">
      <c r="Q363" s="7"/>
    </row>
    <row r="364" ht="14.25" customHeight="1">
      <c r="Q364" s="7"/>
    </row>
    <row r="365" ht="14.25" customHeight="1">
      <c r="Q365" s="7"/>
    </row>
    <row r="366" ht="14.25" customHeight="1">
      <c r="Q366" s="7"/>
    </row>
    <row r="367" ht="14.25" customHeight="1">
      <c r="Q367" s="7"/>
    </row>
    <row r="368" ht="14.25" customHeight="1">
      <c r="Q368" s="7"/>
    </row>
    <row r="369" ht="14.25" customHeight="1">
      <c r="Q369" s="7"/>
    </row>
    <row r="370" ht="14.25" customHeight="1">
      <c r="Q370" s="7"/>
    </row>
    <row r="371" ht="14.25" customHeight="1">
      <c r="Q371" s="7"/>
    </row>
    <row r="372" ht="14.25" customHeight="1">
      <c r="Q372" s="7"/>
    </row>
    <row r="373" ht="14.25" customHeight="1">
      <c r="Q373" s="7"/>
    </row>
    <row r="374" ht="14.25" customHeight="1">
      <c r="Q374" s="7"/>
    </row>
    <row r="375" ht="14.25" customHeight="1">
      <c r="Q375" s="7"/>
    </row>
    <row r="376" ht="14.25" customHeight="1">
      <c r="Q376" s="7"/>
    </row>
    <row r="377" ht="14.25" customHeight="1">
      <c r="Q377" s="7"/>
    </row>
    <row r="378" ht="14.25" customHeight="1">
      <c r="Q378" s="7"/>
    </row>
    <row r="379" ht="14.25" customHeight="1">
      <c r="Q379" s="7"/>
    </row>
    <row r="380" ht="14.25" customHeight="1">
      <c r="Q380" s="7"/>
    </row>
    <row r="381" ht="14.25" customHeight="1">
      <c r="Q381" s="7"/>
    </row>
    <row r="382" ht="14.25" customHeight="1">
      <c r="Q382" s="7"/>
    </row>
    <row r="383" ht="14.25" customHeight="1">
      <c r="Q383" s="7"/>
    </row>
    <row r="384" ht="14.25" customHeight="1">
      <c r="Q384" s="7"/>
    </row>
    <row r="385" ht="14.25" customHeight="1">
      <c r="Q385" s="7"/>
    </row>
    <row r="386" ht="14.25" customHeight="1">
      <c r="Q386" s="7"/>
    </row>
    <row r="387" ht="14.25" customHeight="1">
      <c r="Q387" s="7"/>
    </row>
    <row r="388" ht="14.25" customHeight="1">
      <c r="Q388" s="7"/>
    </row>
    <row r="389" ht="14.25" customHeight="1">
      <c r="Q389" s="7"/>
    </row>
    <row r="390" ht="14.25" customHeight="1">
      <c r="Q390" s="7"/>
    </row>
    <row r="391" ht="14.25" customHeight="1">
      <c r="Q391" s="7"/>
    </row>
    <row r="392" ht="14.25" customHeight="1">
      <c r="Q392" s="7"/>
    </row>
    <row r="393" ht="14.25" customHeight="1">
      <c r="Q393" s="7"/>
    </row>
    <row r="394" ht="14.25" customHeight="1">
      <c r="Q394" s="7"/>
    </row>
    <row r="395" ht="14.25" customHeight="1">
      <c r="Q395" s="7"/>
    </row>
    <row r="396" ht="14.25" customHeight="1">
      <c r="Q396" s="7"/>
    </row>
    <row r="397" ht="14.25" customHeight="1">
      <c r="Q397" s="7"/>
    </row>
    <row r="398" ht="14.25" customHeight="1">
      <c r="Q398" s="7"/>
    </row>
    <row r="399" ht="14.25" customHeight="1">
      <c r="Q399" s="7"/>
    </row>
    <row r="400" ht="14.25" customHeight="1">
      <c r="Q400" s="7"/>
    </row>
    <row r="401" ht="14.25" customHeight="1">
      <c r="Q401" s="7"/>
    </row>
    <row r="402" ht="14.25" customHeight="1">
      <c r="Q402" s="7"/>
    </row>
    <row r="403" ht="14.25" customHeight="1">
      <c r="Q403" s="7"/>
    </row>
    <row r="404" ht="14.25" customHeight="1">
      <c r="Q404" s="7"/>
    </row>
    <row r="405" ht="14.25" customHeight="1">
      <c r="Q405" s="7"/>
    </row>
    <row r="406" ht="14.25" customHeight="1">
      <c r="Q406" s="7"/>
    </row>
    <row r="407" ht="14.25" customHeight="1">
      <c r="Q407" s="7"/>
    </row>
    <row r="408" ht="14.25" customHeight="1">
      <c r="Q408" s="7"/>
    </row>
    <row r="409" ht="14.25" customHeight="1">
      <c r="Q409" s="7"/>
    </row>
    <row r="410" ht="14.25" customHeight="1">
      <c r="Q410" s="7"/>
    </row>
    <row r="411" ht="14.25" customHeight="1">
      <c r="Q411" s="7"/>
    </row>
    <row r="412" ht="14.25" customHeight="1">
      <c r="Q412" s="7"/>
    </row>
    <row r="413" ht="14.25" customHeight="1">
      <c r="Q413" s="7"/>
    </row>
    <row r="414" ht="14.25" customHeight="1">
      <c r="Q414" s="7"/>
    </row>
    <row r="415" ht="14.25" customHeight="1">
      <c r="Q415" s="7"/>
    </row>
    <row r="416" ht="14.25" customHeight="1">
      <c r="Q416" s="7"/>
    </row>
    <row r="417" ht="14.25" customHeight="1">
      <c r="Q417" s="7"/>
    </row>
    <row r="418" ht="14.25" customHeight="1">
      <c r="Q418" s="7"/>
    </row>
    <row r="419" ht="14.25" customHeight="1">
      <c r="Q419" s="7"/>
    </row>
    <row r="420" ht="14.25" customHeight="1">
      <c r="Q420" s="7"/>
    </row>
    <row r="421" ht="14.25" customHeight="1">
      <c r="Q421" s="7"/>
    </row>
    <row r="422" ht="14.25" customHeight="1">
      <c r="Q422" s="7"/>
    </row>
    <row r="423" ht="14.25" customHeight="1">
      <c r="Q423" s="7"/>
    </row>
    <row r="424" ht="14.25" customHeight="1">
      <c r="Q424" s="7"/>
    </row>
    <row r="425" ht="14.25" customHeight="1">
      <c r="Q425" s="7"/>
    </row>
    <row r="426" ht="14.25" customHeight="1">
      <c r="Q426" s="7"/>
    </row>
    <row r="427" ht="14.25" customHeight="1">
      <c r="Q427" s="7"/>
    </row>
    <row r="428" ht="14.25" customHeight="1">
      <c r="Q428" s="7"/>
    </row>
    <row r="429" ht="14.25" customHeight="1">
      <c r="Q429" s="7"/>
    </row>
    <row r="430" ht="14.25" customHeight="1">
      <c r="Q430" s="7"/>
    </row>
    <row r="431" ht="14.25" customHeight="1">
      <c r="Q431" s="7"/>
    </row>
    <row r="432" ht="14.25" customHeight="1">
      <c r="Q432" s="7"/>
    </row>
    <row r="433" ht="14.25" customHeight="1">
      <c r="Q433" s="7"/>
    </row>
    <row r="434" ht="14.25" customHeight="1">
      <c r="Q434" s="7"/>
    </row>
    <row r="435" ht="14.25" customHeight="1">
      <c r="Q435" s="7"/>
    </row>
    <row r="436" ht="14.25" customHeight="1">
      <c r="Q436" s="7"/>
    </row>
    <row r="437" ht="14.25" customHeight="1">
      <c r="Q437" s="7"/>
    </row>
    <row r="438" ht="14.25" customHeight="1">
      <c r="Q438" s="7"/>
    </row>
    <row r="439" ht="14.25" customHeight="1">
      <c r="Q439" s="7"/>
    </row>
    <row r="440" ht="14.25" customHeight="1">
      <c r="Q440" s="7"/>
    </row>
    <row r="441" ht="14.25" customHeight="1">
      <c r="Q441" s="7"/>
    </row>
    <row r="442" ht="14.25" customHeight="1">
      <c r="Q442" s="7"/>
    </row>
    <row r="443" ht="14.25" customHeight="1">
      <c r="Q443" s="7"/>
    </row>
    <row r="444" ht="14.25" customHeight="1">
      <c r="Q444" s="7"/>
    </row>
    <row r="445" ht="14.25" customHeight="1">
      <c r="Q445" s="7"/>
    </row>
    <row r="446" ht="14.25" customHeight="1">
      <c r="Q446" s="7"/>
    </row>
    <row r="447" ht="14.25" customHeight="1">
      <c r="Q447" s="7"/>
    </row>
    <row r="448" ht="14.25" customHeight="1">
      <c r="Q448" s="7"/>
    </row>
    <row r="449" ht="14.25" customHeight="1">
      <c r="Q449" s="7"/>
    </row>
    <row r="450" ht="14.25" customHeight="1">
      <c r="Q450" s="7"/>
    </row>
    <row r="451" ht="14.25" customHeight="1">
      <c r="Q451" s="7"/>
    </row>
    <row r="452" ht="14.25" customHeight="1">
      <c r="Q452" s="7"/>
    </row>
    <row r="453" ht="14.25" customHeight="1">
      <c r="Q453" s="7"/>
    </row>
    <row r="454" ht="14.25" customHeight="1">
      <c r="Q454" s="7"/>
    </row>
    <row r="455" ht="14.25" customHeight="1">
      <c r="Q455" s="7"/>
    </row>
    <row r="456" ht="14.25" customHeight="1">
      <c r="Q456" s="7"/>
    </row>
    <row r="457" ht="14.25" customHeight="1">
      <c r="Q457" s="7"/>
    </row>
    <row r="458" ht="14.25" customHeight="1">
      <c r="Q458" s="7"/>
    </row>
    <row r="459" ht="14.25" customHeight="1">
      <c r="Q459" s="7"/>
    </row>
    <row r="460" ht="14.25" customHeight="1">
      <c r="Q460" s="7"/>
    </row>
    <row r="461" ht="14.25" customHeight="1">
      <c r="Q461" s="7"/>
    </row>
    <row r="462" ht="14.25" customHeight="1">
      <c r="Q462" s="7"/>
    </row>
    <row r="463" ht="14.25" customHeight="1">
      <c r="Q463" s="7"/>
    </row>
    <row r="464" ht="14.25" customHeight="1">
      <c r="Q464" s="7"/>
    </row>
    <row r="465" ht="14.25" customHeight="1">
      <c r="Q465" s="7"/>
    </row>
    <row r="466" ht="14.25" customHeight="1">
      <c r="Q466" s="7"/>
    </row>
    <row r="467" ht="14.25" customHeight="1">
      <c r="Q467" s="7"/>
    </row>
    <row r="468" ht="14.25" customHeight="1">
      <c r="Q468" s="7"/>
    </row>
    <row r="469" ht="14.25" customHeight="1">
      <c r="Q469" s="7"/>
    </row>
    <row r="470" ht="14.25" customHeight="1">
      <c r="Q470" s="7"/>
    </row>
    <row r="471" ht="14.25" customHeight="1">
      <c r="Q471" s="7"/>
    </row>
    <row r="472" ht="14.25" customHeight="1">
      <c r="Q472" s="7"/>
    </row>
    <row r="473" ht="14.25" customHeight="1">
      <c r="Q473" s="7"/>
    </row>
    <row r="474" ht="14.25" customHeight="1">
      <c r="Q474" s="7"/>
    </row>
    <row r="475" ht="14.25" customHeight="1">
      <c r="Q475" s="7"/>
    </row>
    <row r="476" ht="14.25" customHeight="1">
      <c r="Q476" s="7"/>
    </row>
    <row r="477" ht="14.25" customHeight="1">
      <c r="Q477" s="7"/>
    </row>
    <row r="478" ht="14.25" customHeight="1">
      <c r="Q478" s="7"/>
    </row>
    <row r="479" ht="14.25" customHeight="1">
      <c r="Q479" s="7"/>
    </row>
    <row r="480" ht="14.25" customHeight="1">
      <c r="Q480" s="7"/>
    </row>
    <row r="481" ht="14.25" customHeight="1">
      <c r="Q481" s="7"/>
    </row>
    <row r="482" ht="14.25" customHeight="1">
      <c r="Q482" s="7"/>
    </row>
    <row r="483" ht="14.25" customHeight="1">
      <c r="Q483" s="7"/>
    </row>
    <row r="484" ht="14.25" customHeight="1">
      <c r="Q484" s="7"/>
    </row>
    <row r="485" ht="14.25" customHeight="1">
      <c r="Q485" s="7"/>
    </row>
    <row r="486" ht="14.25" customHeight="1">
      <c r="Q486" s="7"/>
    </row>
    <row r="487" ht="14.25" customHeight="1">
      <c r="Q487" s="7"/>
    </row>
    <row r="488" ht="14.25" customHeight="1">
      <c r="Q488" s="7"/>
    </row>
    <row r="489" ht="14.25" customHeight="1">
      <c r="Q489" s="7"/>
    </row>
    <row r="490" ht="14.25" customHeight="1">
      <c r="Q490" s="7"/>
    </row>
    <row r="491" ht="14.25" customHeight="1">
      <c r="Q491" s="7"/>
    </row>
    <row r="492" ht="14.25" customHeight="1">
      <c r="Q492" s="7"/>
    </row>
    <row r="493" ht="14.25" customHeight="1">
      <c r="Q493" s="7"/>
    </row>
    <row r="494" ht="14.25" customHeight="1">
      <c r="Q494" s="7"/>
    </row>
    <row r="495" ht="14.25" customHeight="1">
      <c r="Q495" s="7"/>
    </row>
    <row r="496" ht="14.25" customHeight="1">
      <c r="Q496" s="7"/>
    </row>
    <row r="497" ht="14.25" customHeight="1">
      <c r="Q497" s="7"/>
    </row>
    <row r="498" ht="14.25" customHeight="1">
      <c r="Q498" s="7"/>
    </row>
    <row r="499" ht="14.25" customHeight="1">
      <c r="Q499" s="7"/>
    </row>
    <row r="500" ht="14.25" customHeight="1">
      <c r="Q500" s="7"/>
    </row>
    <row r="501" ht="14.25" customHeight="1">
      <c r="Q501" s="7"/>
    </row>
    <row r="502" ht="14.25" customHeight="1">
      <c r="Q502" s="7"/>
    </row>
    <row r="503" ht="14.25" customHeight="1">
      <c r="Q503" s="7"/>
    </row>
    <row r="504" ht="14.25" customHeight="1">
      <c r="Q504" s="7"/>
    </row>
    <row r="505" ht="14.25" customHeight="1">
      <c r="Q505" s="7"/>
    </row>
    <row r="506" ht="14.25" customHeight="1">
      <c r="Q506" s="7"/>
    </row>
    <row r="507" ht="14.25" customHeight="1">
      <c r="Q507" s="7"/>
    </row>
    <row r="508" ht="14.25" customHeight="1">
      <c r="Q508" s="7"/>
    </row>
    <row r="509" ht="14.25" customHeight="1">
      <c r="Q509" s="7"/>
    </row>
    <row r="510" ht="14.25" customHeight="1">
      <c r="Q510" s="7"/>
    </row>
    <row r="511" ht="14.25" customHeight="1">
      <c r="Q511" s="7"/>
    </row>
    <row r="512" ht="14.25" customHeight="1">
      <c r="Q512" s="7"/>
    </row>
    <row r="513" ht="14.25" customHeight="1">
      <c r="Q513" s="7"/>
    </row>
    <row r="514" ht="14.25" customHeight="1">
      <c r="Q514" s="7"/>
    </row>
    <row r="515" ht="14.25" customHeight="1">
      <c r="Q515" s="7"/>
    </row>
    <row r="516" ht="14.25" customHeight="1">
      <c r="Q516" s="7"/>
    </row>
    <row r="517" ht="14.25" customHeight="1">
      <c r="Q517" s="7"/>
    </row>
    <row r="518" ht="14.25" customHeight="1">
      <c r="Q518" s="7"/>
    </row>
    <row r="519" ht="14.25" customHeight="1">
      <c r="Q519" s="7"/>
    </row>
    <row r="520" ht="14.25" customHeight="1">
      <c r="Q520" s="7"/>
    </row>
    <row r="521" ht="14.25" customHeight="1">
      <c r="Q521" s="7"/>
    </row>
    <row r="522" ht="14.25" customHeight="1">
      <c r="Q522" s="7"/>
    </row>
    <row r="523" ht="14.25" customHeight="1">
      <c r="Q523" s="7"/>
    </row>
    <row r="524" ht="14.25" customHeight="1">
      <c r="Q524" s="7"/>
    </row>
    <row r="525" ht="14.25" customHeight="1">
      <c r="Q525" s="7"/>
    </row>
    <row r="526" ht="14.25" customHeight="1">
      <c r="Q526" s="7"/>
    </row>
    <row r="527" ht="14.25" customHeight="1">
      <c r="Q527" s="7"/>
    </row>
    <row r="528" ht="14.25" customHeight="1">
      <c r="Q528" s="7"/>
    </row>
    <row r="529" ht="14.25" customHeight="1">
      <c r="Q529" s="7"/>
    </row>
    <row r="530" ht="14.25" customHeight="1">
      <c r="Q530" s="7"/>
    </row>
    <row r="531" ht="14.25" customHeight="1">
      <c r="Q531" s="7"/>
    </row>
    <row r="532" ht="14.25" customHeight="1">
      <c r="Q532" s="7"/>
    </row>
    <row r="533" ht="14.25" customHeight="1">
      <c r="Q533" s="7"/>
    </row>
    <row r="534" ht="14.25" customHeight="1">
      <c r="Q534" s="7"/>
    </row>
    <row r="535" ht="14.25" customHeight="1">
      <c r="Q535" s="7"/>
    </row>
    <row r="536" ht="14.25" customHeight="1">
      <c r="Q536" s="7"/>
    </row>
    <row r="537" ht="14.25" customHeight="1">
      <c r="Q537" s="7"/>
    </row>
    <row r="538" ht="14.25" customHeight="1">
      <c r="Q538" s="7"/>
    </row>
    <row r="539" ht="14.25" customHeight="1">
      <c r="Q539" s="7"/>
    </row>
    <row r="540" ht="14.25" customHeight="1">
      <c r="Q540" s="7"/>
    </row>
    <row r="541" ht="14.25" customHeight="1">
      <c r="Q541" s="7"/>
    </row>
    <row r="542" ht="14.25" customHeight="1">
      <c r="Q542" s="7"/>
    </row>
    <row r="543" ht="14.25" customHeight="1">
      <c r="Q543" s="7"/>
    </row>
    <row r="544" ht="14.25" customHeight="1">
      <c r="Q544" s="7"/>
    </row>
    <row r="545" ht="14.25" customHeight="1">
      <c r="Q545" s="7"/>
    </row>
    <row r="546" ht="14.25" customHeight="1">
      <c r="Q546" s="7"/>
    </row>
    <row r="547" ht="14.25" customHeight="1">
      <c r="Q547" s="7"/>
    </row>
    <row r="548" ht="14.25" customHeight="1">
      <c r="Q548" s="7"/>
    </row>
    <row r="549" ht="14.25" customHeight="1">
      <c r="Q549" s="7"/>
    </row>
    <row r="550" ht="14.25" customHeight="1">
      <c r="Q550" s="7"/>
    </row>
    <row r="551" ht="14.25" customHeight="1">
      <c r="Q551" s="7"/>
    </row>
    <row r="552" ht="14.25" customHeight="1">
      <c r="Q552" s="7"/>
    </row>
    <row r="553" ht="14.25" customHeight="1">
      <c r="Q553" s="7"/>
    </row>
    <row r="554" ht="14.25" customHeight="1">
      <c r="Q554" s="7"/>
    </row>
    <row r="555" ht="14.25" customHeight="1">
      <c r="Q555" s="7"/>
    </row>
    <row r="556" ht="14.25" customHeight="1">
      <c r="Q556" s="7"/>
    </row>
    <row r="557" ht="14.25" customHeight="1">
      <c r="Q557" s="7"/>
    </row>
    <row r="558" ht="14.25" customHeight="1">
      <c r="Q558" s="7"/>
    </row>
    <row r="559" ht="14.25" customHeight="1">
      <c r="Q559" s="7"/>
    </row>
    <row r="560" ht="14.25" customHeight="1">
      <c r="Q560" s="7"/>
    </row>
    <row r="561" ht="14.25" customHeight="1">
      <c r="Q561" s="7"/>
    </row>
    <row r="562" ht="14.25" customHeight="1">
      <c r="Q562" s="7"/>
    </row>
    <row r="563" ht="14.25" customHeight="1">
      <c r="Q563" s="7"/>
    </row>
    <row r="564" ht="14.25" customHeight="1">
      <c r="Q564" s="7"/>
    </row>
    <row r="565" ht="14.25" customHeight="1">
      <c r="Q565" s="7"/>
    </row>
    <row r="566" ht="14.25" customHeight="1">
      <c r="Q566" s="7"/>
    </row>
    <row r="567" ht="14.25" customHeight="1">
      <c r="Q567" s="7"/>
    </row>
    <row r="568" ht="14.25" customHeight="1">
      <c r="Q568" s="7"/>
    </row>
    <row r="569" ht="14.25" customHeight="1">
      <c r="Q569" s="7"/>
    </row>
    <row r="570" ht="14.25" customHeight="1">
      <c r="Q570" s="7"/>
    </row>
    <row r="571" ht="14.25" customHeight="1">
      <c r="Q571" s="7"/>
    </row>
    <row r="572" ht="14.25" customHeight="1">
      <c r="Q572" s="7"/>
    </row>
    <row r="573" ht="14.25" customHeight="1">
      <c r="Q573" s="7"/>
    </row>
    <row r="574" ht="14.25" customHeight="1">
      <c r="Q574" s="7"/>
    </row>
    <row r="575" ht="14.25" customHeight="1">
      <c r="Q575" s="7"/>
    </row>
    <row r="576" ht="14.25" customHeight="1">
      <c r="Q576" s="7"/>
    </row>
    <row r="577" ht="14.25" customHeight="1">
      <c r="Q577" s="7"/>
    </row>
    <row r="578" ht="14.25" customHeight="1">
      <c r="Q578" s="7"/>
    </row>
    <row r="579" ht="14.25" customHeight="1">
      <c r="Q579" s="7"/>
    </row>
    <row r="580" ht="14.25" customHeight="1">
      <c r="Q580" s="7"/>
    </row>
    <row r="581" ht="14.25" customHeight="1">
      <c r="Q581" s="7"/>
    </row>
    <row r="582" ht="14.25" customHeight="1">
      <c r="Q582" s="7"/>
    </row>
    <row r="583" ht="14.25" customHeight="1">
      <c r="Q583" s="7"/>
    </row>
    <row r="584" ht="14.25" customHeight="1">
      <c r="Q584" s="7"/>
    </row>
    <row r="585" ht="14.25" customHeight="1">
      <c r="Q585" s="7"/>
    </row>
    <row r="586" ht="14.25" customHeight="1">
      <c r="Q586" s="7"/>
    </row>
    <row r="587" ht="14.25" customHeight="1">
      <c r="Q587" s="7"/>
    </row>
    <row r="588" ht="14.25" customHeight="1">
      <c r="Q588" s="7"/>
    </row>
    <row r="589" ht="14.25" customHeight="1">
      <c r="Q589" s="7"/>
    </row>
    <row r="590" ht="14.25" customHeight="1">
      <c r="Q590" s="7"/>
    </row>
    <row r="591" ht="14.25" customHeight="1">
      <c r="Q591" s="7"/>
    </row>
    <row r="592" ht="14.25" customHeight="1">
      <c r="Q592" s="7"/>
    </row>
    <row r="593" ht="14.25" customHeight="1">
      <c r="Q593" s="7"/>
    </row>
    <row r="594" ht="14.25" customHeight="1">
      <c r="Q594" s="7"/>
    </row>
    <row r="595" ht="14.25" customHeight="1">
      <c r="Q595" s="7"/>
    </row>
    <row r="596" ht="14.25" customHeight="1">
      <c r="Q596" s="7"/>
    </row>
    <row r="597" ht="14.25" customHeight="1">
      <c r="Q597" s="7"/>
    </row>
    <row r="598" ht="14.25" customHeight="1">
      <c r="Q598" s="7"/>
    </row>
    <row r="599" ht="14.25" customHeight="1">
      <c r="Q599" s="7"/>
    </row>
    <row r="600" ht="14.25" customHeight="1">
      <c r="Q600" s="7"/>
    </row>
    <row r="601" ht="14.25" customHeight="1">
      <c r="Q601" s="7"/>
    </row>
    <row r="602" ht="14.25" customHeight="1">
      <c r="Q602" s="7"/>
    </row>
    <row r="603" ht="14.25" customHeight="1">
      <c r="Q603" s="7"/>
    </row>
    <row r="604" ht="14.25" customHeight="1">
      <c r="Q604" s="7"/>
    </row>
    <row r="605" ht="14.25" customHeight="1">
      <c r="Q605" s="7"/>
    </row>
    <row r="606" ht="14.25" customHeight="1">
      <c r="Q606" s="7"/>
    </row>
    <row r="607" ht="14.25" customHeight="1">
      <c r="Q607" s="7"/>
    </row>
    <row r="608" ht="14.25" customHeight="1">
      <c r="Q608" s="7"/>
    </row>
    <row r="609" ht="14.25" customHeight="1">
      <c r="Q609" s="7"/>
    </row>
    <row r="610" ht="14.25" customHeight="1">
      <c r="Q610" s="7"/>
    </row>
    <row r="611" ht="14.25" customHeight="1">
      <c r="Q611" s="7"/>
    </row>
    <row r="612" ht="14.25" customHeight="1">
      <c r="Q612" s="7"/>
    </row>
    <row r="613" ht="14.25" customHeight="1">
      <c r="Q613" s="7"/>
    </row>
    <row r="614" ht="14.25" customHeight="1">
      <c r="Q614" s="7"/>
    </row>
    <row r="615" ht="14.25" customHeight="1">
      <c r="Q615" s="7"/>
    </row>
    <row r="616" ht="14.25" customHeight="1">
      <c r="Q616" s="7"/>
    </row>
    <row r="617" ht="14.25" customHeight="1">
      <c r="Q617" s="7"/>
    </row>
    <row r="618" ht="14.25" customHeight="1">
      <c r="Q618" s="7"/>
    </row>
    <row r="619" ht="14.25" customHeight="1">
      <c r="Q619" s="7"/>
    </row>
    <row r="620" ht="14.25" customHeight="1">
      <c r="Q620" s="7"/>
    </row>
    <row r="621" ht="14.25" customHeight="1">
      <c r="Q621" s="7"/>
    </row>
    <row r="622" ht="14.25" customHeight="1">
      <c r="Q622" s="7"/>
    </row>
    <row r="623" ht="14.25" customHeight="1">
      <c r="Q623" s="7"/>
    </row>
    <row r="624" ht="14.25" customHeight="1">
      <c r="Q624" s="7"/>
    </row>
    <row r="625" ht="14.25" customHeight="1">
      <c r="Q625" s="7"/>
    </row>
    <row r="626" ht="14.25" customHeight="1">
      <c r="Q626" s="7"/>
    </row>
    <row r="627" ht="14.25" customHeight="1">
      <c r="Q627" s="7"/>
    </row>
    <row r="628" ht="14.25" customHeight="1">
      <c r="Q628" s="7"/>
    </row>
    <row r="629" ht="14.25" customHeight="1">
      <c r="Q629" s="7"/>
    </row>
    <row r="630" ht="14.25" customHeight="1">
      <c r="Q630" s="7"/>
    </row>
    <row r="631" ht="14.25" customHeight="1">
      <c r="Q631" s="7"/>
    </row>
    <row r="632" ht="14.25" customHeight="1">
      <c r="Q632" s="7"/>
    </row>
    <row r="633" ht="14.25" customHeight="1">
      <c r="Q633" s="7"/>
    </row>
    <row r="634" ht="14.25" customHeight="1">
      <c r="Q634" s="7"/>
    </row>
    <row r="635" ht="14.25" customHeight="1">
      <c r="Q635" s="7"/>
    </row>
    <row r="636" ht="14.25" customHeight="1">
      <c r="Q636" s="7"/>
    </row>
    <row r="637" ht="14.25" customHeight="1">
      <c r="Q637" s="7"/>
    </row>
    <row r="638" ht="14.25" customHeight="1">
      <c r="Q638" s="7"/>
    </row>
    <row r="639" ht="14.25" customHeight="1">
      <c r="Q639" s="7"/>
    </row>
    <row r="640" ht="14.25" customHeight="1">
      <c r="Q640" s="7"/>
    </row>
    <row r="641" ht="14.25" customHeight="1">
      <c r="Q641" s="7"/>
    </row>
    <row r="642" ht="14.25" customHeight="1">
      <c r="Q642" s="7"/>
    </row>
    <row r="643" ht="14.25" customHeight="1">
      <c r="Q643" s="7"/>
    </row>
    <row r="644" ht="14.25" customHeight="1">
      <c r="Q644" s="7"/>
    </row>
    <row r="645" ht="14.25" customHeight="1">
      <c r="Q645" s="7"/>
    </row>
    <row r="646" ht="14.25" customHeight="1">
      <c r="Q646" s="7"/>
    </row>
    <row r="647" ht="14.25" customHeight="1">
      <c r="Q647" s="7"/>
    </row>
    <row r="648" ht="14.25" customHeight="1">
      <c r="Q648" s="7"/>
    </row>
    <row r="649" ht="14.25" customHeight="1">
      <c r="Q649" s="7"/>
    </row>
    <row r="650" ht="14.25" customHeight="1">
      <c r="Q650" s="7"/>
    </row>
    <row r="651" ht="14.25" customHeight="1">
      <c r="Q651" s="7"/>
    </row>
    <row r="652" ht="14.25" customHeight="1">
      <c r="Q652" s="7"/>
    </row>
    <row r="653" ht="14.25" customHeight="1">
      <c r="Q653" s="7"/>
    </row>
    <row r="654" ht="14.25" customHeight="1">
      <c r="Q654" s="7"/>
    </row>
    <row r="655" ht="14.25" customHeight="1">
      <c r="Q655" s="7"/>
    </row>
    <row r="656" ht="14.25" customHeight="1">
      <c r="Q656" s="7"/>
    </row>
    <row r="657" ht="14.25" customHeight="1">
      <c r="Q657" s="7"/>
    </row>
    <row r="658" ht="14.25" customHeight="1">
      <c r="Q658" s="7"/>
    </row>
    <row r="659" ht="14.25" customHeight="1">
      <c r="Q659" s="7"/>
    </row>
    <row r="660" ht="14.25" customHeight="1">
      <c r="Q660" s="7"/>
    </row>
    <row r="661" ht="14.25" customHeight="1">
      <c r="Q661" s="7"/>
    </row>
    <row r="662" ht="14.25" customHeight="1">
      <c r="Q662" s="7"/>
    </row>
    <row r="663" ht="14.25" customHeight="1">
      <c r="Q663" s="7"/>
    </row>
    <row r="664" ht="14.25" customHeight="1">
      <c r="Q664" s="7"/>
    </row>
    <row r="665" ht="14.25" customHeight="1">
      <c r="Q665" s="7"/>
    </row>
    <row r="666" ht="14.25" customHeight="1">
      <c r="Q666" s="7"/>
    </row>
    <row r="667" ht="14.25" customHeight="1">
      <c r="Q667" s="7"/>
    </row>
    <row r="668" ht="14.25" customHeight="1">
      <c r="Q668" s="7"/>
    </row>
    <row r="669" ht="14.25" customHeight="1">
      <c r="Q669" s="7"/>
    </row>
    <row r="670" ht="14.25" customHeight="1">
      <c r="Q670" s="7"/>
    </row>
    <row r="671" ht="14.25" customHeight="1">
      <c r="Q671" s="7"/>
    </row>
    <row r="672" ht="14.25" customHeight="1">
      <c r="Q672" s="7"/>
    </row>
    <row r="673" ht="14.25" customHeight="1">
      <c r="Q673" s="7"/>
    </row>
    <row r="674" ht="14.25" customHeight="1">
      <c r="Q674" s="7"/>
    </row>
    <row r="675" ht="14.25" customHeight="1">
      <c r="Q675" s="7"/>
    </row>
    <row r="676" ht="14.25" customHeight="1">
      <c r="Q676" s="7"/>
    </row>
    <row r="677" ht="14.25" customHeight="1">
      <c r="Q677" s="7"/>
    </row>
    <row r="678" ht="14.25" customHeight="1">
      <c r="Q678" s="7"/>
    </row>
    <row r="679" ht="14.25" customHeight="1">
      <c r="Q679" s="7"/>
    </row>
    <row r="680" ht="14.25" customHeight="1">
      <c r="Q680" s="7"/>
    </row>
    <row r="681" ht="14.25" customHeight="1">
      <c r="Q681" s="7"/>
    </row>
    <row r="682" ht="14.25" customHeight="1">
      <c r="Q682" s="7"/>
    </row>
    <row r="683" ht="14.25" customHeight="1">
      <c r="Q683" s="7"/>
    </row>
    <row r="684" ht="14.25" customHeight="1">
      <c r="Q684" s="7"/>
    </row>
    <row r="685" ht="14.25" customHeight="1">
      <c r="Q685" s="7"/>
    </row>
    <row r="686" ht="14.25" customHeight="1">
      <c r="Q686" s="7"/>
    </row>
    <row r="687" ht="14.25" customHeight="1">
      <c r="Q687" s="7"/>
    </row>
    <row r="688" ht="14.25" customHeight="1">
      <c r="Q688" s="7"/>
    </row>
    <row r="689" ht="14.25" customHeight="1">
      <c r="Q689" s="7"/>
    </row>
    <row r="690" ht="14.25" customHeight="1">
      <c r="Q690" s="7"/>
    </row>
    <row r="691" ht="14.25" customHeight="1">
      <c r="Q691" s="7"/>
    </row>
    <row r="692" ht="14.25" customHeight="1">
      <c r="Q692" s="7"/>
    </row>
    <row r="693" ht="14.25" customHeight="1">
      <c r="Q693" s="7"/>
    </row>
    <row r="694" ht="14.25" customHeight="1">
      <c r="Q694" s="7"/>
    </row>
    <row r="695" ht="14.25" customHeight="1">
      <c r="Q695" s="7"/>
    </row>
    <row r="696" ht="14.25" customHeight="1">
      <c r="Q696" s="7"/>
    </row>
    <row r="697" ht="14.25" customHeight="1">
      <c r="Q697" s="7"/>
    </row>
    <row r="698" ht="14.25" customHeight="1">
      <c r="Q698" s="7"/>
    </row>
    <row r="699" ht="14.25" customHeight="1">
      <c r="Q699" s="7"/>
    </row>
    <row r="700" ht="14.25" customHeight="1">
      <c r="Q700" s="7"/>
    </row>
    <row r="701" ht="14.25" customHeight="1">
      <c r="Q701" s="7"/>
    </row>
    <row r="702" ht="14.25" customHeight="1">
      <c r="Q702" s="7"/>
    </row>
    <row r="703" ht="14.25" customHeight="1">
      <c r="Q703" s="7"/>
    </row>
    <row r="704" ht="14.25" customHeight="1">
      <c r="Q704" s="7"/>
    </row>
    <row r="705" ht="14.25" customHeight="1">
      <c r="Q705" s="7"/>
    </row>
    <row r="706" ht="14.25" customHeight="1">
      <c r="Q706" s="7"/>
    </row>
    <row r="707" ht="14.25" customHeight="1">
      <c r="Q707" s="7"/>
    </row>
    <row r="708" ht="14.25" customHeight="1">
      <c r="Q708" s="7"/>
    </row>
    <row r="709" ht="14.25" customHeight="1">
      <c r="Q709" s="7"/>
    </row>
    <row r="710" ht="14.25" customHeight="1">
      <c r="Q710" s="7"/>
    </row>
    <row r="711" ht="14.25" customHeight="1">
      <c r="Q711" s="7"/>
    </row>
    <row r="712" ht="14.25" customHeight="1">
      <c r="Q712" s="7"/>
    </row>
    <row r="713" ht="14.25" customHeight="1">
      <c r="Q713" s="7"/>
    </row>
    <row r="714" ht="14.25" customHeight="1">
      <c r="Q714" s="7"/>
    </row>
    <row r="715" ht="14.25" customHeight="1">
      <c r="Q715" s="7"/>
    </row>
    <row r="716" ht="14.25" customHeight="1">
      <c r="Q716" s="7"/>
    </row>
    <row r="717" ht="14.25" customHeight="1">
      <c r="Q717" s="7"/>
    </row>
    <row r="718" ht="14.25" customHeight="1">
      <c r="Q718" s="7"/>
    </row>
    <row r="719" ht="14.25" customHeight="1">
      <c r="Q719" s="7"/>
    </row>
    <row r="720" ht="14.25" customHeight="1">
      <c r="Q720" s="7"/>
    </row>
    <row r="721" ht="14.25" customHeight="1">
      <c r="Q721" s="7"/>
    </row>
    <row r="722" ht="14.25" customHeight="1">
      <c r="Q722" s="7"/>
    </row>
    <row r="723" ht="14.25" customHeight="1">
      <c r="Q723" s="7"/>
    </row>
    <row r="724" ht="14.25" customHeight="1">
      <c r="Q724" s="7"/>
    </row>
    <row r="725" ht="14.25" customHeight="1">
      <c r="Q725" s="7"/>
    </row>
    <row r="726" ht="14.25" customHeight="1">
      <c r="Q726" s="7"/>
    </row>
    <row r="727" ht="14.25" customHeight="1">
      <c r="Q727" s="7"/>
    </row>
    <row r="728" ht="14.25" customHeight="1">
      <c r="Q728" s="7"/>
    </row>
    <row r="729" ht="14.25" customHeight="1">
      <c r="Q729" s="7"/>
    </row>
    <row r="730" ht="14.25" customHeight="1">
      <c r="Q730" s="7"/>
    </row>
    <row r="731" ht="14.25" customHeight="1">
      <c r="Q731" s="7"/>
    </row>
    <row r="732" ht="14.25" customHeight="1">
      <c r="Q732" s="7"/>
    </row>
    <row r="733" ht="14.25" customHeight="1">
      <c r="Q733" s="7"/>
    </row>
    <row r="734" ht="14.25" customHeight="1">
      <c r="Q734" s="7"/>
    </row>
    <row r="735" ht="14.25" customHeight="1">
      <c r="Q735" s="7"/>
    </row>
    <row r="736" ht="14.25" customHeight="1">
      <c r="Q736" s="7"/>
    </row>
    <row r="737" ht="14.25" customHeight="1">
      <c r="Q737" s="7"/>
    </row>
    <row r="738" ht="14.25" customHeight="1">
      <c r="Q738" s="7"/>
    </row>
    <row r="739" ht="14.25" customHeight="1">
      <c r="Q739" s="7"/>
    </row>
    <row r="740" ht="14.25" customHeight="1">
      <c r="Q740" s="7"/>
    </row>
    <row r="741" ht="14.25" customHeight="1">
      <c r="Q741" s="7"/>
    </row>
    <row r="742" ht="14.25" customHeight="1">
      <c r="Q742" s="7"/>
    </row>
    <row r="743" ht="14.25" customHeight="1">
      <c r="Q743" s="7"/>
    </row>
    <row r="744" ht="14.25" customHeight="1">
      <c r="Q744" s="7"/>
    </row>
    <row r="745" ht="14.25" customHeight="1">
      <c r="Q745" s="7"/>
    </row>
    <row r="746" ht="14.25" customHeight="1">
      <c r="Q746" s="7"/>
    </row>
    <row r="747" ht="14.25" customHeight="1">
      <c r="Q747" s="7"/>
    </row>
    <row r="748" ht="14.25" customHeight="1">
      <c r="Q748" s="7"/>
    </row>
    <row r="749" ht="14.25" customHeight="1">
      <c r="Q749" s="7"/>
    </row>
    <row r="750" ht="14.25" customHeight="1">
      <c r="Q750" s="7"/>
    </row>
    <row r="751" ht="14.25" customHeight="1">
      <c r="Q751" s="7"/>
    </row>
    <row r="752" ht="14.25" customHeight="1">
      <c r="Q752" s="7"/>
    </row>
    <row r="753" ht="14.25" customHeight="1">
      <c r="Q753" s="7"/>
    </row>
    <row r="754" ht="14.25" customHeight="1">
      <c r="Q754" s="7"/>
    </row>
    <row r="755" ht="14.25" customHeight="1">
      <c r="Q755" s="7"/>
    </row>
    <row r="756" ht="14.25" customHeight="1">
      <c r="Q756" s="7"/>
    </row>
    <row r="757" ht="14.25" customHeight="1">
      <c r="Q757" s="7"/>
    </row>
    <row r="758" ht="14.25" customHeight="1">
      <c r="Q758" s="7"/>
    </row>
    <row r="759" ht="14.25" customHeight="1">
      <c r="Q759" s="7"/>
    </row>
    <row r="760" ht="14.25" customHeight="1">
      <c r="Q760" s="7"/>
    </row>
    <row r="761" ht="14.25" customHeight="1">
      <c r="Q761" s="7"/>
    </row>
    <row r="762" ht="14.25" customHeight="1">
      <c r="Q762" s="7"/>
    </row>
    <row r="763" ht="14.25" customHeight="1">
      <c r="Q763" s="7"/>
    </row>
    <row r="764" ht="14.25" customHeight="1">
      <c r="Q764" s="7"/>
    </row>
    <row r="765" ht="14.25" customHeight="1">
      <c r="Q765" s="7"/>
    </row>
    <row r="766" ht="14.25" customHeight="1">
      <c r="Q766" s="7"/>
    </row>
    <row r="767" ht="14.25" customHeight="1">
      <c r="Q767" s="7"/>
    </row>
    <row r="768" ht="14.25" customHeight="1">
      <c r="Q768" s="7"/>
    </row>
    <row r="769" ht="14.25" customHeight="1">
      <c r="Q769" s="7"/>
    </row>
    <row r="770" ht="14.25" customHeight="1">
      <c r="Q770" s="7"/>
    </row>
    <row r="771" ht="14.25" customHeight="1">
      <c r="Q771" s="7"/>
    </row>
    <row r="772" ht="14.25" customHeight="1">
      <c r="Q772" s="7"/>
    </row>
    <row r="773" ht="14.25" customHeight="1">
      <c r="Q773" s="7"/>
    </row>
    <row r="774" ht="14.25" customHeight="1">
      <c r="Q774" s="7"/>
    </row>
    <row r="775" ht="14.25" customHeight="1">
      <c r="Q775" s="7"/>
    </row>
    <row r="776" ht="14.25" customHeight="1">
      <c r="Q776" s="7"/>
    </row>
    <row r="777" ht="14.25" customHeight="1">
      <c r="Q777" s="7"/>
    </row>
    <row r="778" ht="14.25" customHeight="1">
      <c r="Q778" s="7"/>
    </row>
    <row r="779" ht="14.25" customHeight="1">
      <c r="Q779" s="7"/>
    </row>
    <row r="780" ht="14.25" customHeight="1">
      <c r="Q780" s="7"/>
    </row>
    <row r="781" ht="14.25" customHeight="1">
      <c r="Q781" s="7"/>
    </row>
    <row r="782" ht="14.25" customHeight="1">
      <c r="Q782" s="7"/>
    </row>
    <row r="783" ht="14.25" customHeight="1">
      <c r="Q783" s="7"/>
    </row>
    <row r="784" ht="14.25" customHeight="1">
      <c r="Q784" s="7"/>
    </row>
    <row r="785" ht="14.25" customHeight="1">
      <c r="Q785" s="7"/>
    </row>
    <row r="786" ht="14.25" customHeight="1">
      <c r="Q786" s="7"/>
    </row>
    <row r="787" ht="14.25" customHeight="1">
      <c r="Q787" s="7"/>
    </row>
    <row r="788" ht="14.25" customHeight="1">
      <c r="Q788" s="7"/>
    </row>
    <row r="789" ht="14.25" customHeight="1">
      <c r="Q789" s="7"/>
    </row>
    <row r="790" ht="14.25" customHeight="1">
      <c r="Q790" s="7"/>
    </row>
    <row r="791" ht="14.25" customHeight="1">
      <c r="Q791" s="7"/>
    </row>
    <row r="792" ht="14.25" customHeight="1">
      <c r="Q792" s="7"/>
    </row>
    <row r="793" ht="14.25" customHeight="1">
      <c r="Q793" s="7"/>
    </row>
    <row r="794" ht="14.25" customHeight="1">
      <c r="Q794" s="7"/>
    </row>
    <row r="795" ht="14.25" customHeight="1">
      <c r="Q795" s="7"/>
    </row>
    <row r="796" ht="14.25" customHeight="1">
      <c r="Q796" s="7"/>
    </row>
    <row r="797" ht="14.25" customHeight="1">
      <c r="Q797" s="7"/>
    </row>
    <row r="798" ht="14.25" customHeight="1">
      <c r="Q798" s="7"/>
    </row>
    <row r="799" ht="14.25" customHeight="1">
      <c r="Q799" s="7"/>
    </row>
    <row r="800" ht="14.25" customHeight="1">
      <c r="Q800" s="7"/>
    </row>
    <row r="801" ht="14.25" customHeight="1">
      <c r="Q801" s="7"/>
    </row>
    <row r="802" ht="14.25" customHeight="1">
      <c r="Q802" s="7"/>
    </row>
    <row r="803" ht="14.25" customHeight="1">
      <c r="Q803" s="7"/>
    </row>
    <row r="804" ht="14.25" customHeight="1">
      <c r="Q804" s="7"/>
    </row>
    <row r="805" ht="14.25" customHeight="1">
      <c r="Q805" s="7"/>
    </row>
    <row r="806" ht="14.25" customHeight="1">
      <c r="Q806" s="7"/>
    </row>
    <row r="807" ht="14.25" customHeight="1">
      <c r="Q807" s="7"/>
    </row>
    <row r="808" ht="14.25" customHeight="1">
      <c r="Q808" s="7"/>
    </row>
    <row r="809" ht="14.25" customHeight="1">
      <c r="Q809" s="7"/>
    </row>
    <row r="810" ht="14.25" customHeight="1">
      <c r="Q810" s="7"/>
    </row>
    <row r="811" ht="14.25" customHeight="1">
      <c r="Q811" s="7"/>
    </row>
    <row r="812" ht="14.25" customHeight="1">
      <c r="Q812" s="7"/>
    </row>
    <row r="813" ht="14.25" customHeight="1">
      <c r="Q813" s="7"/>
    </row>
    <row r="814" ht="14.25" customHeight="1">
      <c r="Q814" s="7"/>
    </row>
    <row r="815" ht="14.25" customHeight="1">
      <c r="Q815" s="7"/>
    </row>
    <row r="816" ht="14.25" customHeight="1">
      <c r="Q816" s="7"/>
    </row>
    <row r="817" ht="14.25" customHeight="1">
      <c r="Q817" s="7"/>
    </row>
    <row r="818" ht="14.25" customHeight="1">
      <c r="Q818" s="7"/>
    </row>
    <row r="819" ht="14.25" customHeight="1">
      <c r="Q819" s="7"/>
    </row>
    <row r="820" ht="14.25" customHeight="1">
      <c r="Q820" s="7"/>
    </row>
    <row r="821" ht="14.25" customHeight="1">
      <c r="Q821" s="7"/>
    </row>
    <row r="822" ht="14.25" customHeight="1">
      <c r="Q822" s="7"/>
    </row>
    <row r="823" ht="14.25" customHeight="1">
      <c r="Q823" s="7"/>
    </row>
    <row r="824" ht="14.25" customHeight="1">
      <c r="Q824" s="7"/>
    </row>
    <row r="825" ht="14.25" customHeight="1">
      <c r="Q825" s="7"/>
    </row>
    <row r="826" ht="14.25" customHeight="1">
      <c r="Q826" s="7"/>
    </row>
    <row r="827" ht="14.25" customHeight="1">
      <c r="Q827" s="7"/>
    </row>
    <row r="828" ht="14.25" customHeight="1">
      <c r="Q828" s="7"/>
    </row>
    <row r="829" ht="14.25" customHeight="1">
      <c r="Q829" s="7"/>
    </row>
    <row r="830" ht="14.25" customHeight="1">
      <c r="Q830" s="7"/>
    </row>
    <row r="831" ht="14.25" customHeight="1">
      <c r="Q831" s="7"/>
    </row>
    <row r="832" ht="14.25" customHeight="1">
      <c r="Q832" s="7"/>
    </row>
    <row r="833" ht="14.25" customHeight="1">
      <c r="Q833" s="7"/>
    </row>
    <row r="834" ht="14.25" customHeight="1">
      <c r="Q834" s="7"/>
    </row>
    <row r="835" ht="14.25" customHeight="1">
      <c r="Q835" s="7"/>
    </row>
    <row r="836" ht="14.25" customHeight="1">
      <c r="Q836" s="7"/>
    </row>
    <row r="837" ht="14.25" customHeight="1">
      <c r="Q837" s="7"/>
    </row>
    <row r="838" ht="14.25" customHeight="1">
      <c r="Q838" s="7"/>
    </row>
    <row r="839" ht="14.25" customHeight="1">
      <c r="Q839" s="7"/>
    </row>
    <row r="840" ht="14.25" customHeight="1">
      <c r="Q840" s="7"/>
    </row>
    <row r="841" ht="14.25" customHeight="1">
      <c r="Q841" s="7"/>
    </row>
    <row r="842" ht="14.25" customHeight="1">
      <c r="Q842" s="7"/>
    </row>
    <row r="843" ht="14.25" customHeight="1">
      <c r="Q843" s="7"/>
    </row>
    <row r="844" ht="14.25" customHeight="1">
      <c r="Q844" s="7"/>
    </row>
    <row r="845" ht="14.25" customHeight="1">
      <c r="Q845" s="7"/>
    </row>
    <row r="846" ht="14.25" customHeight="1">
      <c r="Q846" s="7"/>
    </row>
    <row r="847" ht="14.25" customHeight="1">
      <c r="Q847" s="7"/>
    </row>
    <row r="848" ht="14.25" customHeight="1">
      <c r="Q848" s="7"/>
    </row>
    <row r="849" ht="14.25" customHeight="1">
      <c r="Q849" s="7"/>
    </row>
    <row r="850" ht="14.25" customHeight="1">
      <c r="Q850" s="7"/>
    </row>
    <row r="851" ht="14.25" customHeight="1">
      <c r="Q851" s="7"/>
    </row>
    <row r="852" ht="14.25" customHeight="1">
      <c r="Q852" s="7"/>
    </row>
    <row r="853" ht="14.25" customHeight="1">
      <c r="Q853" s="7"/>
    </row>
    <row r="854" ht="14.25" customHeight="1">
      <c r="Q854" s="7"/>
    </row>
    <row r="855" ht="14.25" customHeight="1">
      <c r="Q855" s="7"/>
    </row>
    <row r="856" ht="14.25" customHeight="1">
      <c r="Q856" s="7"/>
    </row>
    <row r="857" ht="14.25" customHeight="1">
      <c r="Q857" s="7"/>
    </row>
    <row r="858" ht="14.25" customHeight="1">
      <c r="Q858" s="7"/>
    </row>
    <row r="859" ht="14.25" customHeight="1">
      <c r="Q859" s="7"/>
    </row>
    <row r="860" ht="14.25" customHeight="1">
      <c r="Q860" s="7"/>
    </row>
    <row r="861" ht="14.25" customHeight="1">
      <c r="Q861" s="7"/>
    </row>
    <row r="862" ht="14.25" customHeight="1">
      <c r="Q862" s="7"/>
    </row>
    <row r="863" ht="14.25" customHeight="1">
      <c r="Q863" s="7"/>
    </row>
    <row r="864" ht="14.25" customHeight="1">
      <c r="Q864" s="7"/>
    </row>
    <row r="865" ht="14.25" customHeight="1">
      <c r="Q865" s="7"/>
    </row>
    <row r="866" ht="14.25" customHeight="1">
      <c r="Q866" s="7"/>
    </row>
    <row r="867" ht="14.25" customHeight="1">
      <c r="Q867" s="7"/>
    </row>
    <row r="868" ht="14.25" customHeight="1">
      <c r="Q868" s="7"/>
    </row>
    <row r="869" ht="14.25" customHeight="1">
      <c r="Q869" s="7"/>
    </row>
    <row r="870" ht="14.25" customHeight="1">
      <c r="Q870" s="7"/>
    </row>
    <row r="871" ht="14.25" customHeight="1">
      <c r="Q871" s="7"/>
    </row>
    <row r="872" ht="14.25" customHeight="1">
      <c r="Q872" s="7"/>
    </row>
    <row r="873" ht="14.25" customHeight="1">
      <c r="Q873" s="7"/>
    </row>
    <row r="874" ht="14.25" customHeight="1">
      <c r="Q874" s="7"/>
    </row>
    <row r="875" ht="14.25" customHeight="1">
      <c r="Q875" s="7"/>
    </row>
    <row r="876" ht="14.25" customHeight="1">
      <c r="Q876" s="7"/>
    </row>
    <row r="877" ht="14.25" customHeight="1">
      <c r="Q877" s="7"/>
    </row>
    <row r="878" ht="14.25" customHeight="1">
      <c r="Q878" s="7"/>
    </row>
    <row r="879" ht="14.25" customHeight="1">
      <c r="Q879" s="7"/>
    </row>
    <row r="880" ht="14.25" customHeight="1">
      <c r="Q880" s="7"/>
    </row>
    <row r="881" ht="14.25" customHeight="1">
      <c r="Q881" s="7"/>
    </row>
    <row r="882" ht="14.25" customHeight="1">
      <c r="Q882" s="7"/>
    </row>
    <row r="883" ht="14.25" customHeight="1">
      <c r="Q883" s="7"/>
    </row>
    <row r="884" ht="14.25" customHeight="1">
      <c r="Q884" s="7"/>
    </row>
    <row r="885" ht="14.25" customHeight="1">
      <c r="Q885" s="7"/>
    </row>
    <row r="886" ht="14.25" customHeight="1">
      <c r="Q886" s="7"/>
    </row>
    <row r="887" ht="14.25" customHeight="1">
      <c r="Q887" s="7"/>
    </row>
    <row r="888" ht="14.25" customHeight="1">
      <c r="Q888" s="7"/>
    </row>
    <row r="889" ht="14.25" customHeight="1">
      <c r="Q889" s="7"/>
    </row>
    <row r="890" ht="14.25" customHeight="1">
      <c r="Q890" s="7"/>
    </row>
    <row r="891" ht="14.25" customHeight="1">
      <c r="Q891" s="7"/>
    </row>
    <row r="892" ht="14.25" customHeight="1">
      <c r="Q892" s="7"/>
    </row>
    <row r="893" ht="14.25" customHeight="1">
      <c r="Q893" s="7"/>
    </row>
    <row r="894" ht="14.25" customHeight="1">
      <c r="Q894" s="7"/>
    </row>
    <row r="895" ht="14.25" customHeight="1">
      <c r="Q895" s="7"/>
    </row>
    <row r="896" ht="14.25" customHeight="1">
      <c r="Q896" s="7"/>
    </row>
    <row r="897" ht="14.25" customHeight="1">
      <c r="Q897" s="7"/>
    </row>
    <row r="898" ht="14.25" customHeight="1">
      <c r="Q898" s="7"/>
    </row>
    <row r="899" ht="14.25" customHeight="1">
      <c r="Q899" s="7"/>
    </row>
    <row r="900" ht="14.25" customHeight="1">
      <c r="Q900" s="7"/>
    </row>
    <row r="901" ht="14.25" customHeight="1">
      <c r="Q901" s="7"/>
    </row>
    <row r="902" ht="14.25" customHeight="1">
      <c r="Q902" s="7"/>
    </row>
    <row r="903" ht="14.25" customHeight="1">
      <c r="Q903" s="7"/>
    </row>
    <row r="904" ht="14.25" customHeight="1">
      <c r="Q904" s="7"/>
    </row>
    <row r="905" ht="14.25" customHeight="1">
      <c r="Q905" s="7"/>
    </row>
    <row r="906" ht="14.25" customHeight="1">
      <c r="Q906" s="7"/>
    </row>
    <row r="907" ht="14.25" customHeight="1">
      <c r="Q907" s="7"/>
    </row>
    <row r="908" ht="14.25" customHeight="1">
      <c r="Q908" s="7"/>
    </row>
    <row r="909" ht="14.25" customHeight="1">
      <c r="Q909" s="7"/>
    </row>
    <row r="910" ht="14.25" customHeight="1">
      <c r="Q910" s="7"/>
    </row>
    <row r="911" ht="14.25" customHeight="1">
      <c r="Q911" s="7"/>
    </row>
    <row r="912" ht="14.25" customHeight="1">
      <c r="Q912" s="7"/>
    </row>
    <row r="913" ht="14.25" customHeight="1">
      <c r="Q913" s="7"/>
    </row>
    <row r="914" ht="14.25" customHeight="1">
      <c r="Q914" s="7"/>
    </row>
    <row r="915" ht="14.25" customHeight="1">
      <c r="Q915" s="7"/>
    </row>
    <row r="916" ht="14.25" customHeight="1">
      <c r="Q916" s="7"/>
    </row>
    <row r="917" ht="14.25" customHeight="1">
      <c r="Q917" s="7"/>
    </row>
    <row r="918" ht="14.25" customHeight="1">
      <c r="Q918" s="7"/>
    </row>
    <row r="919" ht="14.25" customHeight="1">
      <c r="Q919" s="7"/>
    </row>
    <row r="920" ht="14.25" customHeight="1">
      <c r="Q920" s="7"/>
    </row>
    <row r="921" ht="14.25" customHeight="1">
      <c r="Q921" s="7"/>
    </row>
    <row r="922" ht="14.25" customHeight="1">
      <c r="Q922" s="7"/>
    </row>
    <row r="923" ht="14.25" customHeight="1">
      <c r="Q923" s="7"/>
    </row>
    <row r="924" ht="14.25" customHeight="1">
      <c r="Q924" s="7"/>
    </row>
    <row r="925" ht="14.25" customHeight="1">
      <c r="Q925" s="7"/>
    </row>
    <row r="926" ht="14.25" customHeight="1">
      <c r="Q926" s="7"/>
    </row>
    <row r="927" ht="14.25" customHeight="1">
      <c r="Q927" s="7"/>
    </row>
    <row r="928" ht="14.25" customHeight="1">
      <c r="Q928" s="7"/>
    </row>
    <row r="929" ht="14.25" customHeight="1">
      <c r="Q929" s="7"/>
    </row>
    <row r="930" ht="14.25" customHeight="1">
      <c r="Q930" s="7"/>
    </row>
    <row r="931" ht="14.25" customHeight="1">
      <c r="Q931" s="7"/>
    </row>
    <row r="932" ht="14.25" customHeight="1">
      <c r="Q932" s="7"/>
    </row>
    <row r="933" ht="14.25" customHeight="1">
      <c r="Q933" s="7"/>
    </row>
    <row r="934" ht="14.25" customHeight="1">
      <c r="Q934" s="7"/>
    </row>
    <row r="935" ht="14.25" customHeight="1">
      <c r="Q935" s="7"/>
    </row>
    <row r="936" ht="14.25" customHeight="1">
      <c r="Q936" s="7"/>
    </row>
    <row r="937" ht="14.25" customHeight="1">
      <c r="Q937" s="7"/>
    </row>
    <row r="938" ht="14.25" customHeight="1">
      <c r="Q938" s="7"/>
    </row>
    <row r="939" ht="14.25" customHeight="1">
      <c r="Q939" s="7"/>
    </row>
    <row r="940" ht="14.25" customHeight="1">
      <c r="Q940" s="7"/>
    </row>
    <row r="941" ht="14.25" customHeight="1">
      <c r="Q941" s="7"/>
    </row>
    <row r="942" ht="14.25" customHeight="1">
      <c r="Q942" s="7"/>
    </row>
    <row r="943" ht="14.25" customHeight="1">
      <c r="Q943" s="7"/>
    </row>
    <row r="944" ht="14.25" customHeight="1">
      <c r="Q944" s="7"/>
    </row>
    <row r="945" ht="14.25" customHeight="1">
      <c r="Q945" s="7"/>
    </row>
    <row r="946" ht="14.25" customHeight="1">
      <c r="Q946" s="7"/>
    </row>
    <row r="947" ht="14.25" customHeight="1">
      <c r="Q947" s="7"/>
    </row>
    <row r="948" ht="14.25" customHeight="1">
      <c r="Q948" s="7"/>
    </row>
    <row r="949" ht="14.25" customHeight="1">
      <c r="Q949" s="7"/>
    </row>
    <row r="950" ht="14.25" customHeight="1">
      <c r="Q950" s="7"/>
    </row>
    <row r="951" ht="14.25" customHeight="1">
      <c r="Q951" s="7"/>
    </row>
    <row r="952" ht="14.25" customHeight="1">
      <c r="Q952" s="7"/>
    </row>
    <row r="953" ht="14.25" customHeight="1">
      <c r="Q953" s="7"/>
    </row>
    <row r="954" ht="14.25" customHeight="1">
      <c r="Q954" s="7"/>
    </row>
    <row r="955" ht="14.25" customHeight="1">
      <c r="Q955" s="7"/>
    </row>
    <row r="956" ht="14.25" customHeight="1">
      <c r="Q956" s="7"/>
    </row>
    <row r="957" ht="14.25" customHeight="1">
      <c r="Q957" s="7"/>
    </row>
    <row r="958" ht="14.25" customHeight="1">
      <c r="Q958" s="7"/>
    </row>
    <row r="959" ht="14.25" customHeight="1">
      <c r="Q959" s="7"/>
    </row>
    <row r="960" ht="14.25" customHeight="1">
      <c r="Q960" s="7"/>
    </row>
    <row r="961" ht="14.25" customHeight="1">
      <c r="Q961" s="7"/>
    </row>
    <row r="962" ht="14.25" customHeight="1">
      <c r="Q962" s="7"/>
    </row>
    <row r="963" ht="14.25" customHeight="1">
      <c r="Q963" s="7"/>
    </row>
    <row r="964" ht="14.25" customHeight="1">
      <c r="Q964" s="7"/>
    </row>
    <row r="965" ht="14.25" customHeight="1">
      <c r="Q965" s="7"/>
    </row>
    <row r="966" ht="14.25" customHeight="1">
      <c r="Q966" s="7"/>
    </row>
    <row r="967" ht="14.25" customHeight="1">
      <c r="Q967" s="7"/>
    </row>
    <row r="968" ht="14.25" customHeight="1">
      <c r="Q968" s="7"/>
    </row>
    <row r="969" ht="14.25" customHeight="1">
      <c r="Q969" s="7"/>
    </row>
    <row r="970" ht="14.25" customHeight="1">
      <c r="Q970" s="7"/>
    </row>
    <row r="971" ht="14.25" customHeight="1">
      <c r="Q971" s="7"/>
    </row>
    <row r="972" ht="14.25" customHeight="1">
      <c r="Q972" s="7"/>
    </row>
    <row r="973" ht="14.25" customHeight="1">
      <c r="Q973" s="7"/>
    </row>
    <row r="974" ht="14.25" customHeight="1">
      <c r="Q974" s="7"/>
    </row>
    <row r="975" ht="14.25" customHeight="1">
      <c r="Q975" s="7"/>
    </row>
    <row r="976" ht="14.25" customHeight="1">
      <c r="Q976" s="7"/>
    </row>
    <row r="977" ht="14.25" customHeight="1">
      <c r="Q977" s="7"/>
    </row>
    <row r="978" ht="14.25" customHeight="1">
      <c r="Q978" s="7"/>
    </row>
    <row r="979" ht="14.25" customHeight="1">
      <c r="Q979" s="7"/>
    </row>
    <row r="980" ht="14.25" customHeight="1">
      <c r="Q980" s="7"/>
    </row>
    <row r="981" ht="14.25" customHeight="1">
      <c r="Q981" s="7"/>
    </row>
    <row r="982" ht="14.25" customHeight="1">
      <c r="Q982" s="7"/>
    </row>
    <row r="983" ht="14.25" customHeight="1">
      <c r="Q983" s="7"/>
    </row>
    <row r="984" ht="14.25" customHeight="1">
      <c r="Q984" s="7"/>
    </row>
    <row r="985" ht="14.25" customHeight="1">
      <c r="Q985" s="7"/>
    </row>
    <row r="986" ht="14.25" customHeight="1">
      <c r="Q986" s="7"/>
    </row>
    <row r="987" ht="14.25" customHeight="1">
      <c r="Q987" s="7"/>
    </row>
    <row r="988" ht="14.25" customHeight="1">
      <c r="Q988" s="7"/>
    </row>
    <row r="989" ht="14.25" customHeight="1">
      <c r="Q989" s="7"/>
    </row>
    <row r="990" ht="14.25" customHeight="1">
      <c r="Q990" s="7"/>
    </row>
    <row r="991" ht="14.25" customHeight="1">
      <c r="Q991" s="7"/>
    </row>
    <row r="992" ht="14.25" customHeight="1">
      <c r="Q992" s="7"/>
    </row>
    <row r="993" ht="14.25" customHeight="1">
      <c r="Q993" s="7"/>
    </row>
    <row r="994" ht="14.25" customHeight="1">
      <c r="Q994" s="7"/>
    </row>
    <row r="995" ht="14.25" customHeight="1">
      <c r="Q995" s="7"/>
    </row>
    <row r="996" ht="14.25" customHeight="1">
      <c r="Q996" s="7"/>
    </row>
    <row r="997" ht="14.25" customHeight="1">
      <c r="Q997" s="7"/>
    </row>
    <row r="998" ht="14.25" customHeight="1">
      <c r="Q998" s="7"/>
    </row>
    <row r="999" ht="14.25" customHeight="1">
      <c r="Q999" s="7"/>
    </row>
    <row r="1000" ht="14.25" customHeight="1">
      <c r="Q1000" s="7"/>
    </row>
  </sheetData>
  <mergeCells count="2">
    <mergeCell ref="B34:S34"/>
    <mergeCell ref="B53:S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14.29"/>
    <col customWidth="1" min="4" max="4" width="13.43"/>
    <col customWidth="1" min="5" max="6" width="13.71"/>
    <col customWidth="1" min="7" max="7" width="15.71"/>
    <col customWidth="1" min="8" max="8" width="13.57"/>
    <col customWidth="1" min="9" max="9" width="12.43"/>
    <col customWidth="1" min="10" max="10" width="14.14"/>
    <col customWidth="1" min="11" max="12" width="13.71"/>
    <col customWidth="1" min="13" max="16" width="14.14"/>
    <col customWidth="1" min="17" max="17" width="19.71"/>
    <col customWidth="1" min="18" max="18" width="11.57"/>
    <col customWidth="1" min="19" max="19" width="12.0"/>
    <col customWidth="1" min="20" max="28" width="11.71"/>
    <col customWidth="1" min="29" max="33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2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11" t="s">
        <v>19</v>
      </c>
    </row>
    <row r="4" ht="18.0" customHeight="1">
      <c r="A4" s="7"/>
      <c r="B4" s="12" t="s">
        <v>20</v>
      </c>
      <c r="C4" s="54">
        <f t="shared" ref="C4:Q4" si="1">+S4</f>
        <v>27398835.55</v>
      </c>
      <c r="D4" s="54">
        <f t="shared" si="1"/>
        <v>28909966.17</v>
      </c>
      <c r="E4" s="54">
        <f t="shared" si="1"/>
        <v>36671386.03</v>
      </c>
      <c r="F4" s="54">
        <f t="shared" si="1"/>
        <v>23468221.25</v>
      </c>
      <c r="G4" s="54">
        <f t="shared" si="1"/>
        <v>20926615.49</v>
      </c>
      <c r="H4" s="54">
        <f t="shared" si="1"/>
        <v>13088175.44</v>
      </c>
      <c r="I4" s="54">
        <f t="shared" si="1"/>
        <v>10840437.98</v>
      </c>
      <c r="J4" s="54">
        <f t="shared" si="1"/>
        <v>14382876.9</v>
      </c>
      <c r="K4" s="54">
        <f t="shared" si="1"/>
        <v>171559.4714</v>
      </c>
      <c r="L4" s="54">
        <f t="shared" si="1"/>
        <v>379694.9221</v>
      </c>
      <c r="M4" s="54">
        <f t="shared" si="1"/>
        <v>15452505</v>
      </c>
      <c r="N4" s="54">
        <f t="shared" si="1"/>
        <v>4023505.138</v>
      </c>
      <c r="O4" s="54">
        <f t="shared" si="1"/>
        <v>17132809.96</v>
      </c>
      <c r="P4" s="54">
        <f t="shared" si="1"/>
        <v>9112983.25</v>
      </c>
      <c r="Q4" s="54">
        <f t="shared" si="1"/>
        <v>221959572.5</v>
      </c>
      <c r="S4" s="55">
        <v>2.7398835546290003E7</v>
      </c>
      <c r="T4" s="55">
        <v>2.890996617429E7</v>
      </c>
      <c r="U4" s="55">
        <v>3.667138603108E7</v>
      </c>
      <c r="V4" s="55">
        <v>2.346822124659E7</v>
      </c>
      <c r="W4" s="55">
        <v>2.092661548805E7</v>
      </c>
      <c r="X4" s="55">
        <v>1.308817544042E7</v>
      </c>
      <c r="Y4" s="55">
        <v>1.0840437984129999E7</v>
      </c>
      <c r="Z4" s="55">
        <v>1.438287689951E7</v>
      </c>
      <c r="AA4" s="55">
        <v>171559.47144</v>
      </c>
      <c r="AB4" s="55">
        <v>379694.92207</v>
      </c>
      <c r="AC4" s="55">
        <v>1.545250499789E7</v>
      </c>
      <c r="AD4" s="55">
        <v>4023505.1383499997</v>
      </c>
      <c r="AE4" s="55">
        <v>1.713280995673E7</v>
      </c>
      <c r="AF4" s="55">
        <v>9112983.2501</v>
      </c>
      <c r="AG4" s="55">
        <v>2.2195957254694E8</v>
      </c>
    </row>
    <row r="5" ht="18.0" customHeight="1">
      <c r="A5" s="7"/>
      <c r="B5" s="12" t="s">
        <v>21</v>
      </c>
      <c r="C5" s="14">
        <f t="shared" ref="C5:Q5" si="2">C6+C8-(C7*0.4)-(C9*0.3)</f>
        <v>5920747.633</v>
      </c>
      <c r="D5" s="14">
        <f t="shared" si="2"/>
        <v>6717222.039</v>
      </c>
      <c r="E5" s="14">
        <f t="shared" si="2"/>
        <v>7099762.88</v>
      </c>
      <c r="F5" s="14">
        <f t="shared" si="2"/>
        <v>4927041.209</v>
      </c>
      <c r="G5" s="14">
        <f t="shared" si="2"/>
        <v>4324183.738</v>
      </c>
      <c r="H5" s="14">
        <f t="shared" si="2"/>
        <v>1657045</v>
      </c>
      <c r="I5" s="14">
        <f t="shared" si="2"/>
        <v>1725451.003</v>
      </c>
      <c r="J5" s="14">
        <f t="shared" si="2"/>
        <v>2120874.134</v>
      </c>
      <c r="K5" s="14">
        <f t="shared" si="2"/>
        <v>44870.69637</v>
      </c>
      <c r="L5" s="14">
        <f t="shared" si="2"/>
        <v>119233.2641</v>
      </c>
      <c r="M5" s="14">
        <f t="shared" si="2"/>
        <v>2532032.167</v>
      </c>
      <c r="N5" s="14">
        <f t="shared" si="2"/>
        <v>528650.2914</v>
      </c>
      <c r="O5" s="14">
        <f t="shared" si="2"/>
        <v>1879187.985</v>
      </c>
      <c r="P5" s="14">
        <f t="shared" si="2"/>
        <v>561589.2855</v>
      </c>
      <c r="Q5" s="15">
        <f t="shared" si="2"/>
        <v>40157891.32</v>
      </c>
      <c r="S5" s="56">
        <v>3179110.81587</v>
      </c>
      <c r="T5" s="56">
        <v>4012966.22825</v>
      </c>
      <c r="U5" s="56">
        <v>3280746.3475900004</v>
      </c>
      <c r="V5" s="56">
        <v>2856840.0107</v>
      </c>
      <c r="W5" s="56">
        <v>2343624.03533</v>
      </c>
      <c r="X5" s="56">
        <v>851205.97277</v>
      </c>
      <c r="Y5" s="56">
        <v>957460.961</v>
      </c>
      <c r="Z5" s="56">
        <v>462707.39152</v>
      </c>
      <c r="AA5" s="56">
        <v>41572.064399999996</v>
      </c>
      <c r="AB5" s="56">
        <v>47708.71619</v>
      </c>
      <c r="AC5" s="56">
        <v>1068938.31933</v>
      </c>
      <c r="AD5" s="56">
        <v>332534.11668000004</v>
      </c>
      <c r="AE5" s="56">
        <v>683484.85506</v>
      </c>
      <c r="AF5" s="56">
        <v>653965.55821</v>
      </c>
      <c r="AG5" s="56">
        <v>2.07728653929E7</v>
      </c>
    </row>
    <row r="6" ht="18.0" customHeight="1">
      <c r="A6" s="7"/>
      <c r="B6" s="17" t="s">
        <v>22</v>
      </c>
      <c r="C6" s="18">
        <f t="shared" ref="C6:Q6" si="3">+S5</f>
        <v>3179110.816</v>
      </c>
      <c r="D6" s="18">
        <f t="shared" si="3"/>
        <v>4012966.228</v>
      </c>
      <c r="E6" s="18">
        <f t="shared" si="3"/>
        <v>3280746.348</v>
      </c>
      <c r="F6" s="18">
        <f t="shared" si="3"/>
        <v>2856840.011</v>
      </c>
      <c r="G6" s="18">
        <f t="shared" si="3"/>
        <v>2343624.035</v>
      </c>
      <c r="H6" s="18">
        <f t="shared" si="3"/>
        <v>851205.9728</v>
      </c>
      <c r="I6" s="18">
        <f t="shared" si="3"/>
        <v>957460.961</v>
      </c>
      <c r="J6" s="18">
        <f t="shared" si="3"/>
        <v>462707.3915</v>
      </c>
      <c r="K6" s="18">
        <f t="shared" si="3"/>
        <v>41572.0644</v>
      </c>
      <c r="L6" s="18">
        <f t="shared" si="3"/>
        <v>47708.71619</v>
      </c>
      <c r="M6" s="18">
        <f t="shared" si="3"/>
        <v>1068938.319</v>
      </c>
      <c r="N6" s="18">
        <f t="shared" si="3"/>
        <v>332534.1167</v>
      </c>
      <c r="O6" s="18">
        <f t="shared" si="3"/>
        <v>683484.8551</v>
      </c>
      <c r="P6" s="18">
        <f t="shared" si="3"/>
        <v>653965.5582</v>
      </c>
      <c r="Q6" s="18">
        <f t="shared" si="3"/>
        <v>20772865.39</v>
      </c>
      <c r="S6" s="57">
        <v>2129367.39619</v>
      </c>
      <c r="T6" s="57">
        <v>1516666.05974</v>
      </c>
      <c r="U6" s="57">
        <v>1646910.15117</v>
      </c>
      <c r="V6" s="57">
        <v>1199063.84103</v>
      </c>
      <c r="W6" s="57">
        <v>851207.2527300001</v>
      </c>
      <c r="X6" s="57">
        <v>329660.26058999996</v>
      </c>
      <c r="Y6" s="57">
        <v>326120.66082</v>
      </c>
      <c r="Z6" s="57">
        <v>229675.15771</v>
      </c>
      <c r="AA6" s="57">
        <v>19832.44736</v>
      </c>
      <c r="AB6" s="57">
        <v>31548.24097</v>
      </c>
      <c r="AC6" s="57">
        <v>421373.37186</v>
      </c>
      <c r="AD6" s="57">
        <v>238878.89109</v>
      </c>
      <c r="AE6" s="57">
        <v>186982.45371</v>
      </c>
      <c r="AF6" s="57">
        <v>237440.0</v>
      </c>
      <c r="AG6" s="57">
        <v>9364726.184969999</v>
      </c>
    </row>
    <row r="7" ht="18.0" customHeight="1">
      <c r="A7" s="7"/>
      <c r="B7" s="19" t="s">
        <v>23</v>
      </c>
      <c r="C7" s="18">
        <f t="shared" ref="C7:Q7" si="4">+S6</f>
        <v>2129367.396</v>
      </c>
      <c r="D7" s="18">
        <f t="shared" si="4"/>
        <v>1516666.06</v>
      </c>
      <c r="E7" s="18">
        <f t="shared" si="4"/>
        <v>1646910.151</v>
      </c>
      <c r="F7" s="18">
        <f t="shared" si="4"/>
        <v>1199063.841</v>
      </c>
      <c r="G7" s="18">
        <f t="shared" si="4"/>
        <v>851207.2527</v>
      </c>
      <c r="H7" s="18">
        <f t="shared" si="4"/>
        <v>329660.2606</v>
      </c>
      <c r="I7" s="18">
        <f t="shared" si="4"/>
        <v>326120.6608</v>
      </c>
      <c r="J7" s="18">
        <f t="shared" si="4"/>
        <v>229675.1577</v>
      </c>
      <c r="K7" s="18">
        <f t="shared" si="4"/>
        <v>19832.44736</v>
      </c>
      <c r="L7" s="18">
        <f t="shared" si="4"/>
        <v>31548.24097</v>
      </c>
      <c r="M7" s="18">
        <f t="shared" si="4"/>
        <v>421373.3719</v>
      </c>
      <c r="N7" s="18">
        <f t="shared" si="4"/>
        <v>238878.8911</v>
      </c>
      <c r="O7" s="18">
        <f t="shared" si="4"/>
        <v>186982.4537</v>
      </c>
      <c r="P7" s="18">
        <f t="shared" si="4"/>
        <v>237440</v>
      </c>
      <c r="Q7" s="18">
        <f t="shared" si="4"/>
        <v>9364726.185</v>
      </c>
      <c r="S7" s="56">
        <v>3966845.2907600002</v>
      </c>
      <c r="T7" s="56">
        <v>3787016.81796</v>
      </c>
      <c r="U7" s="56">
        <v>4944480.1383</v>
      </c>
      <c r="V7" s="56">
        <v>3014004.9069499997</v>
      </c>
      <c r="W7" s="56">
        <v>2563436.357</v>
      </c>
      <c r="X7" s="56">
        <v>1115817.29296</v>
      </c>
      <c r="Y7" s="56">
        <v>1003177.4537899999</v>
      </c>
      <c r="Z7" s="56">
        <v>1822176.02498</v>
      </c>
      <c r="AA7" s="56">
        <v>12993.75848</v>
      </c>
      <c r="AB7" s="56">
        <v>111673.50141</v>
      </c>
      <c r="AC7" s="56">
        <v>1731589.69725</v>
      </c>
      <c r="AD7" s="56">
        <v>335160.23977999995</v>
      </c>
      <c r="AE7" s="56">
        <v>1532919.83875</v>
      </c>
      <c r="AF7" s="56">
        <v>2599.72729</v>
      </c>
      <c r="AG7" s="56">
        <v>2.594389104566E7</v>
      </c>
    </row>
    <row r="8" ht="18.0" customHeight="1">
      <c r="A8" s="7"/>
      <c r="B8" s="17" t="s">
        <v>24</v>
      </c>
      <c r="C8" s="18">
        <f t="shared" ref="C8:Q8" si="5">+S7</f>
        <v>3966845.291</v>
      </c>
      <c r="D8" s="18">
        <f t="shared" si="5"/>
        <v>3787016.818</v>
      </c>
      <c r="E8" s="18">
        <f t="shared" si="5"/>
        <v>4944480.138</v>
      </c>
      <c r="F8" s="18">
        <f t="shared" si="5"/>
        <v>3014004.907</v>
      </c>
      <c r="G8" s="18">
        <f t="shared" si="5"/>
        <v>2563436.357</v>
      </c>
      <c r="H8" s="18">
        <f t="shared" si="5"/>
        <v>1115817.293</v>
      </c>
      <c r="I8" s="18">
        <f t="shared" si="5"/>
        <v>1003177.454</v>
      </c>
      <c r="J8" s="18">
        <f t="shared" si="5"/>
        <v>1822176.025</v>
      </c>
      <c r="K8" s="18">
        <f t="shared" si="5"/>
        <v>12993.75848</v>
      </c>
      <c r="L8" s="18">
        <f t="shared" si="5"/>
        <v>111673.5014</v>
      </c>
      <c r="M8" s="18">
        <f t="shared" si="5"/>
        <v>1731589.697</v>
      </c>
      <c r="N8" s="18">
        <f t="shared" si="5"/>
        <v>335160.2398</v>
      </c>
      <c r="O8" s="18">
        <f t="shared" si="5"/>
        <v>1532919.839</v>
      </c>
      <c r="P8" s="18">
        <f t="shared" si="5"/>
        <v>2599.72729</v>
      </c>
      <c r="Q8" s="18">
        <f t="shared" si="5"/>
        <v>25943891.05</v>
      </c>
      <c r="S8" s="57">
        <v>1244871.71701</v>
      </c>
      <c r="T8" s="57">
        <v>1586981.9456</v>
      </c>
      <c r="U8" s="57">
        <v>1555665.15142</v>
      </c>
      <c r="V8" s="57">
        <v>1547260.57275</v>
      </c>
      <c r="W8" s="57">
        <v>807979.1786900001</v>
      </c>
      <c r="X8" s="57">
        <v>593713.8730499999</v>
      </c>
      <c r="Y8" s="57">
        <v>349130.49027</v>
      </c>
      <c r="Z8" s="57">
        <v>240464.06438999998</v>
      </c>
      <c r="AA8" s="57">
        <v>5873.82521</v>
      </c>
      <c r="AB8" s="57">
        <v>91765.52375</v>
      </c>
      <c r="AC8" s="57">
        <v>333155.00419</v>
      </c>
      <c r="AD8" s="57">
        <v>144975.02875</v>
      </c>
      <c r="AE8" s="57">
        <v>874745.7579</v>
      </c>
      <c r="AF8" s="57">
        <v>0.0</v>
      </c>
      <c r="AG8" s="57">
        <v>9376582.13298</v>
      </c>
    </row>
    <row r="9" ht="18.0" customHeight="1">
      <c r="A9" s="7"/>
      <c r="B9" s="19" t="s">
        <v>25</v>
      </c>
      <c r="C9" s="18">
        <f t="shared" ref="C9:Q9" si="6">+S8</f>
        <v>1244871.717</v>
      </c>
      <c r="D9" s="18">
        <f t="shared" si="6"/>
        <v>1586981.946</v>
      </c>
      <c r="E9" s="18">
        <f t="shared" si="6"/>
        <v>1555665.151</v>
      </c>
      <c r="F9" s="18">
        <f t="shared" si="6"/>
        <v>1547260.573</v>
      </c>
      <c r="G9" s="18">
        <f t="shared" si="6"/>
        <v>807979.1787</v>
      </c>
      <c r="H9" s="18">
        <f t="shared" si="6"/>
        <v>593713.8731</v>
      </c>
      <c r="I9" s="18">
        <f t="shared" si="6"/>
        <v>349130.4903</v>
      </c>
      <c r="J9" s="18">
        <f t="shared" si="6"/>
        <v>240464.0644</v>
      </c>
      <c r="K9" s="18">
        <f t="shared" si="6"/>
        <v>5873.82521</v>
      </c>
      <c r="L9" s="18">
        <f t="shared" si="6"/>
        <v>91765.52375</v>
      </c>
      <c r="M9" s="18">
        <f t="shared" si="6"/>
        <v>333155.0042</v>
      </c>
      <c r="N9" s="18">
        <f t="shared" si="6"/>
        <v>144975.0288</v>
      </c>
      <c r="O9" s="18">
        <f t="shared" si="6"/>
        <v>874745.7579</v>
      </c>
      <c r="P9" s="18">
        <f t="shared" si="6"/>
        <v>0</v>
      </c>
      <c r="Q9" s="18">
        <f t="shared" si="6"/>
        <v>9376582.133</v>
      </c>
      <c r="S9" s="57">
        <v>4359991.08062</v>
      </c>
      <c r="T9" s="57">
        <v>3814386.83095</v>
      </c>
      <c r="U9" s="57">
        <v>4676639.38373</v>
      </c>
      <c r="V9" s="57">
        <v>4294922.58789</v>
      </c>
      <c r="W9" s="57">
        <v>3032991.63942</v>
      </c>
      <c r="X9" s="57">
        <v>1587920.8667000001</v>
      </c>
      <c r="Y9" s="57">
        <v>1150067.43275</v>
      </c>
      <c r="Z9" s="57">
        <v>5757.168570000001</v>
      </c>
      <c r="AA9" s="57">
        <v>22576.52836</v>
      </c>
      <c r="AB9" s="57">
        <v>3791.33125</v>
      </c>
      <c r="AC9" s="57">
        <v>755510.1522</v>
      </c>
      <c r="AD9" s="57">
        <v>403848.56798</v>
      </c>
      <c r="AE9" s="57">
        <v>2290883.47919</v>
      </c>
      <c r="AF9" s="57">
        <v>20134.514329999998</v>
      </c>
      <c r="AG9" s="57">
        <v>2.641942156394E7</v>
      </c>
    </row>
    <row r="10" ht="18.0" customHeight="1">
      <c r="A10" s="7"/>
      <c r="B10" s="12" t="s">
        <v>26</v>
      </c>
      <c r="C10" s="14">
        <f t="shared" ref="C10:Q10" si="7">SUM(C11:C13)</f>
        <v>10973242.42</v>
      </c>
      <c r="D10" s="14">
        <f t="shared" si="7"/>
        <v>11805796.96</v>
      </c>
      <c r="E10" s="14">
        <f t="shared" si="7"/>
        <v>13534383.26</v>
      </c>
      <c r="F10" s="14">
        <f t="shared" si="7"/>
        <v>8444696.182</v>
      </c>
      <c r="G10" s="14">
        <f t="shared" si="7"/>
        <v>7180176.162</v>
      </c>
      <c r="H10" s="14">
        <f t="shared" si="7"/>
        <v>3654659.989</v>
      </c>
      <c r="I10" s="14">
        <f t="shared" si="7"/>
        <v>2657321.014</v>
      </c>
      <c r="J10" s="14">
        <f t="shared" si="7"/>
        <v>3117958.683</v>
      </c>
      <c r="K10" s="14">
        <f t="shared" si="7"/>
        <v>39427.3957</v>
      </c>
      <c r="L10" s="14">
        <f t="shared" si="7"/>
        <v>5186.61303</v>
      </c>
      <c r="M10" s="14">
        <f t="shared" si="7"/>
        <v>4695227.914</v>
      </c>
      <c r="N10" s="14">
        <f t="shared" si="7"/>
        <v>811712.8672</v>
      </c>
      <c r="O10" s="14">
        <f t="shared" si="7"/>
        <v>4316426.164</v>
      </c>
      <c r="P10" s="14">
        <f t="shared" si="7"/>
        <v>1914394.734</v>
      </c>
      <c r="Q10" s="15">
        <f t="shared" si="7"/>
        <v>73150610.35</v>
      </c>
      <c r="S10" s="57">
        <v>6608139.3160500005</v>
      </c>
      <c r="T10" s="57">
        <v>7989845.2679200005</v>
      </c>
      <c r="U10" s="57">
        <v>8845030.263489999</v>
      </c>
      <c r="V10" s="57">
        <v>4145117.3326399997</v>
      </c>
      <c r="W10" s="57">
        <v>4146604.04611</v>
      </c>
      <c r="X10" s="57">
        <v>2065346.27698</v>
      </c>
      <c r="Y10" s="57">
        <v>1503188.8641</v>
      </c>
      <c r="Z10" s="57">
        <v>3109476.41446</v>
      </c>
      <c r="AA10" s="57">
        <v>16850.86734</v>
      </c>
      <c r="AB10" s="57">
        <v>1395.28178</v>
      </c>
      <c r="AC10" s="57">
        <v>3938409.33029</v>
      </c>
      <c r="AD10" s="57">
        <v>405151.20922</v>
      </c>
      <c r="AE10" s="57">
        <v>2025458.0165</v>
      </c>
      <c r="AF10" s="57">
        <v>1893515.52499</v>
      </c>
      <c r="AG10" s="57">
        <v>4.6693528011870004E7</v>
      </c>
    </row>
    <row r="11" ht="18.0" customHeight="1">
      <c r="A11" s="7"/>
      <c r="B11" s="17" t="s">
        <v>27</v>
      </c>
      <c r="C11" s="18">
        <f t="shared" ref="C11:Q11" si="8">+S9</f>
        <v>4359991.081</v>
      </c>
      <c r="D11" s="18">
        <f t="shared" si="8"/>
        <v>3814386.831</v>
      </c>
      <c r="E11" s="18">
        <f t="shared" si="8"/>
        <v>4676639.384</v>
      </c>
      <c r="F11" s="18">
        <f t="shared" si="8"/>
        <v>4294922.588</v>
      </c>
      <c r="G11" s="18">
        <f t="shared" si="8"/>
        <v>3032991.639</v>
      </c>
      <c r="H11" s="18">
        <f t="shared" si="8"/>
        <v>1587920.867</v>
      </c>
      <c r="I11" s="18">
        <f t="shared" si="8"/>
        <v>1150067.433</v>
      </c>
      <c r="J11" s="18">
        <f t="shared" si="8"/>
        <v>5757.16857</v>
      </c>
      <c r="K11" s="18">
        <f t="shared" si="8"/>
        <v>22576.52836</v>
      </c>
      <c r="L11" s="18">
        <f t="shared" si="8"/>
        <v>3791.33125</v>
      </c>
      <c r="M11" s="18">
        <f t="shared" si="8"/>
        <v>755510.1522</v>
      </c>
      <c r="N11" s="18">
        <f t="shared" si="8"/>
        <v>403848.568</v>
      </c>
      <c r="O11" s="18">
        <f t="shared" si="8"/>
        <v>2290883.479</v>
      </c>
      <c r="P11" s="18">
        <f t="shared" si="8"/>
        <v>20134.51433</v>
      </c>
      <c r="Q11" s="18">
        <f t="shared" si="8"/>
        <v>26419421.56</v>
      </c>
      <c r="S11" s="57">
        <v>5112.02043</v>
      </c>
      <c r="T11" s="57">
        <v>1564.85624</v>
      </c>
      <c r="U11" s="57">
        <v>12713.615029999999</v>
      </c>
      <c r="V11" s="57">
        <v>4656.2613</v>
      </c>
      <c r="W11" s="57">
        <v>580.47601</v>
      </c>
      <c r="X11" s="57">
        <v>1392.8456999999999</v>
      </c>
      <c r="Y11" s="57">
        <v>4064.7170899999996</v>
      </c>
      <c r="Z11" s="57">
        <v>2725.0998999999997</v>
      </c>
      <c r="AA11" s="57">
        <v>0.0</v>
      </c>
      <c r="AB11" s="57">
        <v>0.0</v>
      </c>
      <c r="AC11" s="57">
        <v>1308.4313200000001</v>
      </c>
      <c r="AD11" s="57">
        <v>2713.08997</v>
      </c>
      <c r="AE11" s="57">
        <v>84.66847</v>
      </c>
      <c r="AF11" s="57">
        <v>744.69485</v>
      </c>
      <c r="AG11" s="57">
        <v>37660.77631</v>
      </c>
    </row>
    <row r="12" ht="18.0" customHeight="1">
      <c r="A12" s="7"/>
      <c r="B12" s="17" t="s">
        <v>28</v>
      </c>
      <c r="C12" s="18">
        <f t="shared" ref="C12:Q12" si="9">+S10</f>
        <v>6608139.316</v>
      </c>
      <c r="D12" s="18">
        <f t="shared" si="9"/>
        <v>7989845.268</v>
      </c>
      <c r="E12" s="18">
        <f t="shared" si="9"/>
        <v>8845030.263</v>
      </c>
      <c r="F12" s="18">
        <f t="shared" si="9"/>
        <v>4145117.333</v>
      </c>
      <c r="G12" s="18">
        <f t="shared" si="9"/>
        <v>4146604.046</v>
      </c>
      <c r="H12" s="18">
        <f t="shared" si="9"/>
        <v>2065346.277</v>
      </c>
      <c r="I12" s="18">
        <f t="shared" si="9"/>
        <v>1503188.864</v>
      </c>
      <c r="J12" s="18">
        <f t="shared" si="9"/>
        <v>3109476.414</v>
      </c>
      <c r="K12" s="18">
        <f t="shared" si="9"/>
        <v>16850.86734</v>
      </c>
      <c r="L12" s="18">
        <f t="shared" si="9"/>
        <v>1395.28178</v>
      </c>
      <c r="M12" s="18">
        <f t="shared" si="9"/>
        <v>3938409.33</v>
      </c>
      <c r="N12" s="18">
        <f t="shared" si="9"/>
        <v>405151.2092</v>
      </c>
      <c r="O12" s="18">
        <f t="shared" si="9"/>
        <v>2025458.017</v>
      </c>
      <c r="P12" s="18">
        <f t="shared" si="9"/>
        <v>1893515.525</v>
      </c>
      <c r="Q12" s="18">
        <f t="shared" si="9"/>
        <v>46693528.01</v>
      </c>
    </row>
    <row r="13" ht="20.25" customHeight="1">
      <c r="A13" s="7"/>
      <c r="B13" s="17" t="s">
        <v>89</v>
      </c>
      <c r="C13" s="18">
        <f t="shared" ref="C13:Q13" si="10">+S11</f>
        <v>5112.02043</v>
      </c>
      <c r="D13" s="18">
        <f t="shared" si="10"/>
        <v>1564.85624</v>
      </c>
      <c r="E13" s="18">
        <f t="shared" si="10"/>
        <v>12713.61503</v>
      </c>
      <c r="F13" s="18">
        <f t="shared" si="10"/>
        <v>4656.2613</v>
      </c>
      <c r="G13" s="18">
        <f t="shared" si="10"/>
        <v>580.47601</v>
      </c>
      <c r="H13" s="18">
        <f t="shared" si="10"/>
        <v>1392.8457</v>
      </c>
      <c r="I13" s="18">
        <f t="shared" si="10"/>
        <v>4064.71709</v>
      </c>
      <c r="J13" s="18">
        <f t="shared" si="10"/>
        <v>2725.0999</v>
      </c>
      <c r="K13" s="18">
        <f t="shared" si="10"/>
        <v>0</v>
      </c>
      <c r="L13" s="18">
        <f t="shared" si="10"/>
        <v>0</v>
      </c>
      <c r="M13" s="18">
        <f t="shared" si="10"/>
        <v>1308.43132</v>
      </c>
      <c r="N13" s="18">
        <f t="shared" si="10"/>
        <v>2713.08997</v>
      </c>
      <c r="O13" s="18">
        <f t="shared" si="10"/>
        <v>84.66847</v>
      </c>
      <c r="P13" s="18">
        <f t="shared" si="10"/>
        <v>744.69485</v>
      </c>
      <c r="Q13" s="18">
        <f t="shared" si="10"/>
        <v>37660.77631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Q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BDB</v>
      </c>
      <c r="M15" s="10" t="str">
        <f t="shared" si="11"/>
        <v>BIE</v>
      </c>
      <c r="N15" s="10" t="str">
        <f t="shared" si="11"/>
        <v>BFO</v>
      </c>
      <c r="O15" s="10" t="str">
        <f t="shared" si="11"/>
        <v>BFS</v>
      </c>
      <c r="P15" s="10" t="str">
        <f t="shared" si="11"/>
        <v>BPR</v>
      </c>
      <c r="Q15" s="23" t="str">
        <f t="shared" si="11"/>
        <v>SISTEMA BMU
</v>
      </c>
    </row>
    <row r="16" ht="19.5" customHeight="1">
      <c r="B16" s="19" t="s">
        <v>90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>
        <v>0.029</v>
      </c>
    </row>
    <row r="17" ht="19.5" customHeight="1">
      <c r="B17" s="26" t="s">
        <v>32</v>
      </c>
      <c r="C17" s="27">
        <f t="shared" ref="C17:Q17" si="12">C16*C10</f>
        <v>318224.0301</v>
      </c>
      <c r="D17" s="27">
        <f t="shared" si="12"/>
        <v>342368.1117</v>
      </c>
      <c r="E17" s="27">
        <f t="shared" si="12"/>
        <v>392497.1146</v>
      </c>
      <c r="F17" s="27">
        <f t="shared" si="12"/>
        <v>244896.1893</v>
      </c>
      <c r="G17" s="27">
        <f t="shared" si="12"/>
        <v>208225.1087</v>
      </c>
      <c r="H17" s="27">
        <f t="shared" si="12"/>
        <v>105985.1397</v>
      </c>
      <c r="I17" s="27">
        <f t="shared" si="12"/>
        <v>77062.3094</v>
      </c>
      <c r="J17" s="27">
        <f t="shared" si="12"/>
        <v>90420.8018</v>
      </c>
      <c r="K17" s="27">
        <f t="shared" si="12"/>
        <v>1143.394475</v>
      </c>
      <c r="L17" s="27">
        <f t="shared" si="12"/>
        <v>150.4117779</v>
      </c>
      <c r="M17" s="27">
        <f t="shared" si="12"/>
        <v>136161.6095</v>
      </c>
      <c r="N17" s="27">
        <f t="shared" si="12"/>
        <v>23539.67315</v>
      </c>
      <c r="O17" s="27">
        <f t="shared" si="12"/>
        <v>125176.3588</v>
      </c>
      <c r="P17" s="27">
        <f t="shared" si="12"/>
        <v>55517.44729</v>
      </c>
      <c r="Q17" s="28">
        <f t="shared" si="12"/>
        <v>2121367.7</v>
      </c>
    </row>
    <row r="18" ht="29.25" customHeight="1">
      <c r="B18" s="29" t="s">
        <v>91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>
        <v>0.7</v>
      </c>
    </row>
    <row r="19" ht="21.0" customHeight="1">
      <c r="B19" s="26" t="s">
        <v>34</v>
      </c>
      <c r="C19" s="27">
        <f t="shared" ref="C19:Q19" si="13">C9*C18</f>
        <v>871410.2019</v>
      </c>
      <c r="D19" s="27">
        <f t="shared" si="13"/>
        <v>1110887.362</v>
      </c>
      <c r="E19" s="27">
        <f t="shared" si="13"/>
        <v>1088965.606</v>
      </c>
      <c r="F19" s="27">
        <f t="shared" si="13"/>
        <v>1083082.401</v>
      </c>
      <c r="G19" s="27">
        <f t="shared" si="13"/>
        <v>565585.4251</v>
      </c>
      <c r="H19" s="27">
        <f t="shared" si="13"/>
        <v>415599.7111</v>
      </c>
      <c r="I19" s="27">
        <f t="shared" si="13"/>
        <v>244391.3432</v>
      </c>
      <c r="J19" s="27">
        <f t="shared" si="13"/>
        <v>168324.8451</v>
      </c>
      <c r="K19" s="27">
        <f t="shared" si="13"/>
        <v>4111.677647</v>
      </c>
      <c r="L19" s="27">
        <f t="shared" si="13"/>
        <v>64235.86663</v>
      </c>
      <c r="M19" s="27">
        <f t="shared" si="13"/>
        <v>233208.5029</v>
      </c>
      <c r="N19" s="27">
        <f t="shared" si="13"/>
        <v>101482.5201</v>
      </c>
      <c r="O19" s="27">
        <f t="shared" si="13"/>
        <v>612322.0305</v>
      </c>
      <c r="P19" s="27">
        <f t="shared" si="13"/>
        <v>0</v>
      </c>
      <c r="Q19" s="28">
        <f t="shared" si="13"/>
        <v>6563607.493</v>
      </c>
    </row>
    <row r="20" ht="31.5" customHeight="1">
      <c r="B20" s="29" t="s">
        <v>92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>
        <v>0.047</v>
      </c>
      <c r="T20" s="32"/>
    </row>
    <row r="21" ht="20.25" customHeight="1">
      <c r="B21" s="26" t="s">
        <v>36</v>
      </c>
      <c r="C21" s="27">
        <f t="shared" ref="C21:Q21" si="14">C20*C4</f>
        <v>1287745.271</v>
      </c>
      <c r="D21" s="27">
        <f t="shared" si="14"/>
        <v>1358768.41</v>
      </c>
      <c r="E21" s="27">
        <f t="shared" si="14"/>
        <v>1723555.143</v>
      </c>
      <c r="F21" s="27">
        <f t="shared" si="14"/>
        <v>1103006.399</v>
      </c>
      <c r="G21" s="27">
        <f t="shared" si="14"/>
        <v>983550.9279</v>
      </c>
      <c r="H21" s="27">
        <f t="shared" si="14"/>
        <v>615144.2457</v>
      </c>
      <c r="I21" s="27">
        <f t="shared" si="14"/>
        <v>509500.5853</v>
      </c>
      <c r="J21" s="27">
        <f t="shared" si="14"/>
        <v>675995.2143</v>
      </c>
      <c r="K21" s="27">
        <f t="shared" si="14"/>
        <v>8063.295158</v>
      </c>
      <c r="L21" s="27">
        <f t="shared" si="14"/>
        <v>17845.66134</v>
      </c>
      <c r="M21" s="27">
        <f t="shared" si="14"/>
        <v>726267.7349</v>
      </c>
      <c r="N21" s="27">
        <f t="shared" si="14"/>
        <v>189104.7415</v>
      </c>
      <c r="O21" s="27">
        <f t="shared" si="14"/>
        <v>805242.068</v>
      </c>
      <c r="P21" s="27">
        <f t="shared" si="14"/>
        <v>428310.2128</v>
      </c>
      <c r="Q21" s="28">
        <f t="shared" si="14"/>
        <v>10432099.91</v>
      </c>
    </row>
    <row r="22" ht="32.25" customHeight="1">
      <c r="B22" s="29" t="s">
        <v>93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Q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BDB</v>
      </c>
      <c r="M24" s="23" t="str">
        <f t="shared" si="15"/>
        <v>BIE</v>
      </c>
      <c r="N24" s="23" t="str">
        <f t="shared" si="15"/>
        <v>BFO</v>
      </c>
      <c r="O24" s="23" t="str">
        <f t="shared" si="15"/>
        <v>BFS</v>
      </c>
      <c r="P24" s="23" t="str">
        <f t="shared" si="15"/>
        <v>BPR</v>
      </c>
      <c r="Q24" s="23" t="str">
        <f t="shared" si="15"/>
        <v>SISTEMA BMU
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Q26" si="16">C5-C21</f>
        <v>4633002.362</v>
      </c>
      <c r="D26" s="27">
        <f t="shared" si="16"/>
        <v>5358453.628</v>
      </c>
      <c r="E26" s="27">
        <f t="shared" si="16"/>
        <v>5376207.737</v>
      </c>
      <c r="F26" s="27">
        <f t="shared" si="16"/>
        <v>3824034.811</v>
      </c>
      <c r="G26" s="27">
        <f t="shared" si="16"/>
        <v>3340632.81</v>
      </c>
      <c r="H26" s="27">
        <f t="shared" si="16"/>
        <v>1041900.754</v>
      </c>
      <c r="I26" s="27">
        <f t="shared" si="16"/>
        <v>1215950.418</v>
      </c>
      <c r="J26" s="27">
        <f t="shared" si="16"/>
        <v>1444878.92</v>
      </c>
      <c r="K26" s="27">
        <f t="shared" si="16"/>
        <v>36807.40122</v>
      </c>
      <c r="L26" s="27">
        <f t="shared" si="16"/>
        <v>101387.6027</v>
      </c>
      <c r="M26" s="27">
        <f t="shared" si="16"/>
        <v>1805764.432</v>
      </c>
      <c r="N26" s="27">
        <f t="shared" si="16"/>
        <v>339545.5499</v>
      </c>
      <c r="O26" s="27">
        <f t="shared" si="16"/>
        <v>1073945.917</v>
      </c>
      <c r="P26" s="27">
        <f t="shared" si="16"/>
        <v>133279.0727</v>
      </c>
      <c r="Q26" s="28">
        <f t="shared" si="16"/>
        <v>29725791.41</v>
      </c>
    </row>
    <row r="27" ht="18.75" customHeight="1">
      <c r="B27" s="40" t="s">
        <v>42</v>
      </c>
      <c r="C27" s="41">
        <f t="shared" ref="C27:Q27" si="17">C26/C17</f>
        <v>14.55893309</v>
      </c>
      <c r="D27" s="41">
        <f t="shared" si="17"/>
        <v>15.65114695</v>
      </c>
      <c r="E27" s="41">
        <f t="shared" si="17"/>
        <v>13.69744525</v>
      </c>
      <c r="F27" s="41">
        <f t="shared" si="17"/>
        <v>15.61492166</v>
      </c>
      <c r="G27" s="41">
        <f t="shared" si="17"/>
        <v>16.04337167</v>
      </c>
      <c r="H27" s="41">
        <f t="shared" si="17"/>
        <v>9.830630567</v>
      </c>
      <c r="I27" s="41">
        <f t="shared" si="17"/>
        <v>15.77879546</v>
      </c>
      <c r="J27" s="41">
        <f t="shared" si="17"/>
        <v>15.97949687</v>
      </c>
      <c r="K27" s="41">
        <f t="shared" si="17"/>
        <v>32.19134079</v>
      </c>
      <c r="L27" s="41">
        <f t="shared" si="17"/>
        <v>674.0669127</v>
      </c>
      <c r="M27" s="41">
        <f t="shared" si="17"/>
        <v>13.26192044</v>
      </c>
      <c r="N27" s="41">
        <f t="shared" si="17"/>
        <v>14.42439527</v>
      </c>
      <c r="O27" s="41">
        <f t="shared" si="17"/>
        <v>8.579462828</v>
      </c>
      <c r="P27" s="41">
        <f t="shared" si="17"/>
        <v>2.400670046</v>
      </c>
      <c r="Q27" s="42">
        <f t="shared" si="17"/>
        <v>14.01255964</v>
      </c>
    </row>
    <row r="28" ht="18.75" customHeight="1">
      <c r="B28" s="40" t="s">
        <v>43</v>
      </c>
      <c r="C28" s="41">
        <f t="shared" ref="C28:Q28" si="18">((C26)/C10)*100</f>
        <v>42.22090597</v>
      </c>
      <c r="D28" s="41">
        <f t="shared" si="18"/>
        <v>45.38832617</v>
      </c>
      <c r="E28" s="41">
        <f t="shared" si="18"/>
        <v>39.72259121</v>
      </c>
      <c r="F28" s="41">
        <f t="shared" si="18"/>
        <v>45.28327282</v>
      </c>
      <c r="G28" s="41">
        <f t="shared" si="18"/>
        <v>46.52577784</v>
      </c>
      <c r="H28" s="41">
        <f t="shared" si="18"/>
        <v>28.50882864</v>
      </c>
      <c r="I28" s="41">
        <f t="shared" si="18"/>
        <v>45.75850685</v>
      </c>
      <c r="J28" s="41">
        <f t="shared" si="18"/>
        <v>46.34054094</v>
      </c>
      <c r="K28" s="41">
        <f t="shared" si="18"/>
        <v>93.3548883</v>
      </c>
      <c r="L28" s="41">
        <f t="shared" si="18"/>
        <v>1954.794047</v>
      </c>
      <c r="M28" s="41">
        <f t="shared" si="18"/>
        <v>38.45956927</v>
      </c>
      <c r="N28" s="41">
        <f t="shared" si="18"/>
        <v>41.83074627</v>
      </c>
      <c r="O28" s="41">
        <f t="shared" si="18"/>
        <v>24.8804422</v>
      </c>
      <c r="P28" s="41">
        <f t="shared" si="18"/>
        <v>6.961943134</v>
      </c>
      <c r="Q28" s="42">
        <f t="shared" si="18"/>
        <v>40.63642295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Q30" si="19">C6-(0.4*C7)+C19-C21</f>
        <v>1911028.789</v>
      </c>
      <c r="D30" s="27">
        <f t="shared" si="19"/>
        <v>3158418.756</v>
      </c>
      <c r="E30" s="27">
        <f t="shared" si="19"/>
        <v>1987392.75</v>
      </c>
      <c r="F30" s="27">
        <f t="shared" si="19"/>
        <v>2357290.477</v>
      </c>
      <c r="G30" s="27">
        <f t="shared" si="19"/>
        <v>1585175.631</v>
      </c>
      <c r="H30" s="27">
        <f t="shared" si="19"/>
        <v>519797.334</v>
      </c>
      <c r="I30" s="27">
        <f t="shared" si="19"/>
        <v>561903.4546</v>
      </c>
      <c r="J30" s="27">
        <f t="shared" si="19"/>
        <v>-136833.0408</v>
      </c>
      <c r="K30" s="27">
        <f t="shared" si="19"/>
        <v>29687.46795</v>
      </c>
      <c r="L30" s="27">
        <f t="shared" si="19"/>
        <v>81479.62509</v>
      </c>
      <c r="M30" s="27">
        <f t="shared" si="19"/>
        <v>407329.7386</v>
      </c>
      <c r="N30" s="27">
        <f t="shared" si="19"/>
        <v>149360.3389</v>
      </c>
      <c r="O30" s="27">
        <f t="shared" si="19"/>
        <v>415771.8361</v>
      </c>
      <c r="P30" s="27">
        <f t="shared" si="19"/>
        <v>130679.3455</v>
      </c>
      <c r="Q30" s="28">
        <f t="shared" si="19"/>
        <v>13158482.5</v>
      </c>
    </row>
    <row r="31" ht="18.75" customHeight="1">
      <c r="B31" s="40" t="s">
        <v>42</v>
      </c>
      <c r="C31" s="41">
        <f t="shared" ref="C31:Q31" si="20">C30/C17</f>
        <v>6.00529378</v>
      </c>
      <c r="D31" s="41">
        <f t="shared" si="20"/>
        <v>9.225213004</v>
      </c>
      <c r="E31" s="41">
        <f t="shared" si="20"/>
        <v>5.063458241</v>
      </c>
      <c r="F31" s="41">
        <f t="shared" si="20"/>
        <v>9.625672346</v>
      </c>
      <c r="G31" s="41">
        <f t="shared" si="20"/>
        <v>7.612797714</v>
      </c>
      <c r="H31" s="41">
        <f t="shared" si="20"/>
        <v>4.904435994</v>
      </c>
      <c r="I31" s="41">
        <f t="shared" si="20"/>
        <v>7.291547047</v>
      </c>
      <c r="J31" s="41">
        <f t="shared" si="20"/>
        <v>-1.51329161</v>
      </c>
      <c r="K31" s="41">
        <f t="shared" si="20"/>
        <v>25.96432691</v>
      </c>
      <c r="L31" s="41">
        <f t="shared" si="20"/>
        <v>541.7104049</v>
      </c>
      <c r="M31" s="41">
        <f t="shared" si="20"/>
        <v>2.991516773</v>
      </c>
      <c r="N31" s="41">
        <f t="shared" si="20"/>
        <v>6.345047271</v>
      </c>
      <c r="O31" s="41">
        <f t="shared" si="20"/>
        <v>3.3214885</v>
      </c>
      <c r="P31" s="41">
        <f t="shared" si="20"/>
        <v>2.353842834</v>
      </c>
      <c r="Q31" s="42">
        <f t="shared" si="20"/>
        <v>6.202829665</v>
      </c>
    </row>
    <row r="32" ht="18.75" customHeight="1">
      <c r="B32" s="40" t="s">
        <v>43</v>
      </c>
      <c r="C32" s="41">
        <f t="shared" ref="C32:Q32" si="21">((C30/C10)*100)</f>
        <v>17.41535196</v>
      </c>
      <c r="D32" s="41">
        <f t="shared" si="21"/>
        <v>26.75311771</v>
      </c>
      <c r="E32" s="41">
        <f t="shared" si="21"/>
        <v>14.6840289</v>
      </c>
      <c r="F32" s="41">
        <f t="shared" si="21"/>
        <v>27.9144498</v>
      </c>
      <c r="G32" s="41">
        <f t="shared" si="21"/>
        <v>22.07711337</v>
      </c>
      <c r="H32" s="41">
        <f t="shared" si="21"/>
        <v>14.22286438</v>
      </c>
      <c r="I32" s="41">
        <f t="shared" si="21"/>
        <v>21.14548644</v>
      </c>
      <c r="J32" s="41">
        <f t="shared" si="21"/>
        <v>-4.38854567</v>
      </c>
      <c r="K32" s="41">
        <f t="shared" si="21"/>
        <v>75.29654804</v>
      </c>
      <c r="L32" s="41">
        <f t="shared" si="21"/>
        <v>1570.960174</v>
      </c>
      <c r="M32" s="41">
        <f t="shared" si="21"/>
        <v>8.675398641</v>
      </c>
      <c r="N32" s="41">
        <f t="shared" si="21"/>
        <v>18.40063709</v>
      </c>
      <c r="O32" s="41">
        <f t="shared" si="21"/>
        <v>9.632316651</v>
      </c>
      <c r="P32" s="41">
        <f t="shared" si="21"/>
        <v>6.826144218</v>
      </c>
      <c r="Q32" s="42">
        <f t="shared" si="21"/>
        <v>17.98820603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7"/>
    </row>
    <row r="40" ht="14.25" customHeight="1">
      <c r="Q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7"/>
    </row>
    <row r="42" ht="14.25" customHeight="1">
      <c r="Q42" s="7"/>
    </row>
    <row r="43" ht="14.25" customHeight="1">
      <c r="Q43" s="7"/>
    </row>
    <row r="44" ht="14.25" customHeight="1">
      <c r="Q44" s="7"/>
    </row>
    <row r="45" ht="14.25" customHeight="1">
      <c r="Q45" s="7"/>
    </row>
    <row r="46" ht="14.25" customHeight="1">
      <c r="Q46" s="7"/>
    </row>
    <row r="47" ht="14.25" customHeight="1">
      <c r="Q47" s="7"/>
    </row>
    <row r="48" ht="14.25" customHeight="1">
      <c r="Q48" s="7"/>
    </row>
    <row r="49" ht="14.25" customHeight="1">
      <c r="Q49" s="7"/>
    </row>
    <row r="50" ht="14.25" customHeight="1">
      <c r="Q50" s="7"/>
    </row>
    <row r="51" ht="35.25" customHeight="1">
      <c r="Q51" s="7"/>
    </row>
    <row r="52" ht="33.0" customHeight="1">
      <c r="Q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ht="14.25" customHeight="1">
      <c r="Q54" s="7"/>
    </row>
    <row r="55" ht="14.25" customHeight="1">
      <c r="Q55" s="7"/>
    </row>
    <row r="56" ht="14.25" customHeight="1">
      <c r="Q56" s="7"/>
    </row>
    <row r="57" ht="14.25" customHeight="1">
      <c r="Q57" s="7"/>
    </row>
    <row r="58" ht="14.25" customHeight="1">
      <c r="Q58" s="7"/>
    </row>
    <row r="59" ht="14.25" customHeight="1">
      <c r="Q59" s="7"/>
    </row>
    <row r="60" ht="14.25" customHeight="1">
      <c r="Q60" s="7"/>
    </row>
    <row r="61" ht="14.25" customHeight="1">
      <c r="Q61" s="7"/>
    </row>
    <row r="62" ht="14.25" customHeight="1">
      <c r="Q62" s="7"/>
    </row>
    <row r="63" ht="14.25" customHeight="1">
      <c r="Q63" s="7"/>
    </row>
    <row r="64" ht="14.25" customHeight="1">
      <c r="Q64" s="7"/>
    </row>
    <row r="65" ht="14.25" customHeight="1">
      <c r="Q65" s="7"/>
    </row>
    <row r="66" ht="14.25" customHeight="1">
      <c r="Q66" s="7"/>
    </row>
    <row r="67" ht="14.25" customHeight="1">
      <c r="Q67" s="7"/>
    </row>
    <row r="68" ht="14.25" customHeight="1">
      <c r="Q68" s="7"/>
    </row>
    <row r="69" ht="14.25" customHeight="1">
      <c r="Q69" s="7"/>
    </row>
    <row r="70" ht="14.25" customHeight="1">
      <c r="Q70" s="7"/>
    </row>
    <row r="71" ht="14.25" customHeight="1">
      <c r="Q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7"/>
    </row>
    <row r="73" ht="14.25" customHeight="1">
      <c r="Q73" s="7"/>
    </row>
    <row r="74" ht="14.25" customHeight="1">
      <c r="Q74" s="7"/>
    </row>
    <row r="75" ht="14.25" customHeight="1">
      <c r="Q75" s="7"/>
    </row>
    <row r="76" ht="14.25" customHeight="1">
      <c r="Q76" s="7"/>
    </row>
    <row r="77" ht="14.25" customHeight="1">
      <c r="Q77" s="7"/>
    </row>
    <row r="78" ht="14.25" customHeight="1">
      <c r="B78" s="51" t="s">
        <v>48</v>
      </c>
      <c r="Q78" s="7"/>
    </row>
    <row r="79" ht="14.25" customHeight="1">
      <c r="Q79" s="7"/>
    </row>
    <row r="80" ht="14.25" customHeight="1">
      <c r="Q80" s="7"/>
    </row>
    <row r="81" ht="14.25" customHeight="1">
      <c r="Q81" s="7"/>
    </row>
    <row r="82" ht="14.25" customHeight="1">
      <c r="Q82" s="7"/>
    </row>
    <row r="83" ht="14.25" customHeight="1">
      <c r="Q83" s="7"/>
    </row>
    <row r="84" ht="14.25" customHeight="1">
      <c r="Q84" s="7"/>
    </row>
    <row r="85" ht="14.25" customHeight="1">
      <c r="Q85" s="7"/>
    </row>
    <row r="86" ht="14.25" customHeight="1">
      <c r="Q86" s="7"/>
    </row>
    <row r="87" ht="14.25" customHeight="1">
      <c r="Q87" s="7"/>
    </row>
    <row r="88" ht="14.25" customHeight="1">
      <c r="Q88" s="7"/>
    </row>
    <row r="89" ht="14.25" customHeight="1">
      <c r="Q89" s="7"/>
    </row>
    <row r="90" ht="14.25" customHeight="1">
      <c r="Q90" s="7"/>
    </row>
    <row r="91" ht="14.25" customHeight="1">
      <c r="Q91" s="7"/>
    </row>
    <row r="92" ht="14.25" customHeight="1">
      <c r="Q92" s="7"/>
    </row>
    <row r="93" ht="14.25" customHeight="1">
      <c r="Q93" s="7"/>
    </row>
    <row r="94" ht="14.25" customHeight="1">
      <c r="Q94" s="7"/>
    </row>
    <row r="95" ht="14.25" customHeight="1">
      <c r="Q95" s="7"/>
    </row>
    <row r="96" ht="14.25" customHeight="1">
      <c r="Q96" s="7"/>
    </row>
    <row r="97" ht="14.25" customHeight="1">
      <c r="Q97" s="7"/>
    </row>
    <row r="98" ht="14.25" customHeight="1">
      <c r="Q98" s="7"/>
    </row>
    <row r="99" ht="14.25" customHeight="1">
      <c r="Q99" s="7"/>
    </row>
    <row r="100" ht="14.25" customHeight="1">
      <c r="Q100" s="7"/>
    </row>
    <row r="101" ht="14.25" customHeight="1">
      <c r="Q101" s="7"/>
    </row>
    <row r="102" ht="14.25" customHeight="1">
      <c r="Q102" s="7"/>
    </row>
    <row r="103" ht="14.25" customHeight="1">
      <c r="Q103" s="7"/>
    </row>
    <row r="104" ht="14.25" customHeight="1">
      <c r="Q104" s="7"/>
    </row>
    <row r="105" ht="14.25" customHeight="1">
      <c r="Q105" s="7"/>
    </row>
    <row r="106" ht="14.25" customHeight="1">
      <c r="Q106" s="7"/>
    </row>
    <row r="107" ht="14.25" customHeight="1">
      <c r="Q107" s="7"/>
    </row>
    <row r="108" ht="14.25" customHeight="1">
      <c r="Q108" s="7"/>
    </row>
    <row r="109" ht="14.25" customHeight="1">
      <c r="Q109" s="7"/>
    </row>
    <row r="110" ht="14.25" customHeight="1">
      <c r="Q110" s="7"/>
    </row>
    <row r="111" ht="14.25" customHeight="1">
      <c r="Q111" s="7"/>
    </row>
    <row r="112" ht="14.25" customHeight="1">
      <c r="Q112" s="7"/>
    </row>
    <row r="113" ht="14.25" customHeight="1">
      <c r="Q113" s="7"/>
    </row>
    <row r="114" ht="14.25" customHeight="1">
      <c r="Q114" s="7"/>
    </row>
    <row r="115" ht="14.25" customHeight="1">
      <c r="Q115" s="7"/>
    </row>
    <row r="116" ht="14.25" customHeight="1">
      <c r="Q116" s="7"/>
    </row>
    <row r="117" ht="14.25" customHeight="1">
      <c r="Q117" s="7"/>
    </row>
    <row r="118" ht="14.25" customHeight="1">
      <c r="Q118" s="7"/>
    </row>
    <row r="119" ht="14.25" customHeight="1">
      <c r="Q119" s="7"/>
    </row>
    <row r="120" ht="14.25" customHeight="1">
      <c r="Q120" s="7"/>
    </row>
    <row r="121" ht="14.25" customHeight="1">
      <c r="Q121" s="7"/>
    </row>
    <row r="122" ht="14.25" customHeight="1">
      <c r="Q122" s="7"/>
    </row>
    <row r="123" ht="14.25" customHeight="1">
      <c r="Q123" s="7"/>
    </row>
    <row r="124" ht="14.25" customHeight="1">
      <c r="Q124" s="7"/>
    </row>
    <row r="125" ht="14.25" customHeight="1">
      <c r="Q125" s="7"/>
    </row>
    <row r="126" ht="14.25" customHeight="1">
      <c r="Q126" s="7"/>
    </row>
    <row r="127" ht="14.25" customHeight="1">
      <c r="Q127" s="7"/>
    </row>
    <row r="128" ht="14.25" customHeight="1">
      <c r="Q128" s="7"/>
    </row>
    <row r="129" ht="14.25" customHeight="1">
      <c r="Q129" s="7"/>
    </row>
    <row r="130" ht="14.25" customHeight="1">
      <c r="Q130" s="7"/>
    </row>
    <row r="131" ht="14.25" customHeight="1">
      <c r="Q131" s="7"/>
    </row>
    <row r="132" ht="14.25" customHeight="1">
      <c r="Q132" s="7"/>
    </row>
    <row r="133" ht="14.25" customHeight="1">
      <c r="Q133" s="7"/>
    </row>
    <row r="134" ht="14.25" customHeight="1">
      <c r="Q134" s="7"/>
    </row>
    <row r="135" ht="14.25" customHeight="1">
      <c r="Q135" s="7"/>
    </row>
    <row r="136" ht="14.25" customHeight="1">
      <c r="Q136" s="7"/>
    </row>
    <row r="137" ht="14.25" customHeight="1">
      <c r="Q137" s="7"/>
    </row>
    <row r="138" ht="14.25" customHeight="1">
      <c r="Q138" s="7"/>
    </row>
    <row r="139" ht="14.25" customHeight="1">
      <c r="Q139" s="7"/>
    </row>
    <row r="140" ht="14.25" customHeight="1">
      <c r="Q140" s="7"/>
    </row>
    <row r="141" ht="14.25" customHeight="1">
      <c r="Q141" s="7"/>
    </row>
    <row r="142" ht="14.25" customHeight="1">
      <c r="Q142" s="7"/>
    </row>
    <row r="143" ht="14.25" customHeight="1">
      <c r="Q143" s="7"/>
    </row>
    <row r="144" ht="14.25" customHeight="1">
      <c r="Q144" s="7"/>
    </row>
    <row r="145" ht="14.25" customHeight="1">
      <c r="Q145" s="7"/>
    </row>
    <row r="146" ht="14.25" customHeight="1">
      <c r="Q146" s="7"/>
    </row>
    <row r="147" ht="14.25" customHeight="1">
      <c r="Q147" s="7"/>
    </row>
    <row r="148" ht="14.25" customHeight="1">
      <c r="Q148" s="7"/>
    </row>
    <row r="149" ht="14.25" customHeight="1">
      <c r="Q149" s="7"/>
    </row>
    <row r="150" ht="14.25" customHeight="1">
      <c r="Q150" s="7"/>
    </row>
    <row r="151" ht="14.25" customHeight="1">
      <c r="Q151" s="7"/>
    </row>
    <row r="152" ht="14.25" customHeight="1">
      <c r="Q152" s="7"/>
    </row>
    <row r="153" ht="14.25" customHeight="1">
      <c r="Q153" s="7"/>
    </row>
    <row r="154" ht="14.25" customHeight="1">
      <c r="Q154" s="7"/>
    </row>
    <row r="155" ht="14.25" customHeight="1">
      <c r="Q155" s="7"/>
    </row>
    <row r="156" ht="14.25" customHeight="1">
      <c r="Q156" s="7"/>
    </row>
    <row r="157" ht="14.25" customHeight="1">
      <c r="Q157" s="7"/>
    </row>
    <row r="158" ht="14.25" customHeight="1">
      <c r="Q158" s="7"/>
    </row>
    <row r="159" ht="14.25" customHeight="1">
      <c r="Q159" s="7"/>
    </row>
    <row r="160" ht="14.25" customHeight="1">
      <c r="Q160" s="7"/>
    </row>
    <row r="161" ht="14.25" customHeight="1">
      <c r="Q161" s="7"/>
    </row>
    <row r="162" ht="14.25" customHeight="1">
      <c r="Q162" s="7"/>
    </row>
    <row r="163" ht="14.25" customHeight="1">
      <c r="Q163" s="7"/>
    </row>
    <row r="164" ht="14.25" customHeight="1">
      <c r="Q164" s="7"/>
    </row>
    <row r="165" ht="14.25" customHeight="1">
      <c r="Q165" s="7"/>
    </row>
    <row r="166" ht="14.25" customHeight="1">
      <c r="Q166" s="7"/>
    </row>
    <row r="167" ht="14.25" customHeight="1">
      <c r="Q167" s="7"/>
    </row>
    <row r="168" ht="14.25" customHeight="1">
      <c r="Q168" s="7"/>
    </row>
    <row r="169" ht="14.25" customHeight="1">
      <c r="Q169" s="7"/>
    </row>
    <row r="170" ht="14.25" customHeight="1">
      <c r="Q170" s="7"/>
    </row>
    <row r="171" ht="14.25" customHeight="1">
      <c r="Q171" s="7"/>
    </row>
    <row r="172" ht="14.25" customHeight="1">
      <c r="Q172" s="7"/>
    </row>
    <row r="173" ht="14.25" customHeight="1">
      <c r="Q173" s="7"/>
    </row>
    <row r="174" ht="14.25" customHeight="1">
      <c r="Q174" s="7"/>
    </row>
    <row r="175" ht="14.25" customHeight="1">
      <c r="Q175" s="7"/>
    </row>
    <row r="176" ht="14.25" customHeight="1">
      <c r="Q176" s="7"/>
    </row>
    <row r="177" ht="14.25" customHeight="1">
      <c r="Q177" s="7"/>
    </row>
    <row r="178" ht="14.25" customHeight="1">
      <c r="Q178" s="7"/>
    </row>
    <row r="179" ht="14.25" customHeight="1">
      <c r="Q179" s="7"/>
    </row>
    <row r="180" ht="14.25" customHeight="1">
      <c r="Q180" s="7"/>
    </row>
    <row r="181" ht="14.25" customHeight="1">
      <c r="Q181" s="7"/>
    </row>
    <row r="182" ht="14.25" customHeight="1">
      <c r="Q182" s="7"/>
    </row>
    <row r="183" ht="14.25" customHeight="1">
      <c r="Q183" s="7"/>
    </row>
    <row r="184" ht="14.25" customHeight="1">
      <c r="Q184" s="7"/>
    </row>
    <row r="185" ht="14.25" customHeight="1">
      <c r="Q185" s="7"/>
    </row>
    <row r="186" ht="14.25" customHeight="1">
      <c r="Q186" s="7"/>
    </row>
    <row r="187" ht="14.25" customHeight="1">
      <c r="Q187" s="7"/>
    </row>
    <row r="188" ht="14.25" customHeight="1">
      <c r="Q188" s="7"/>
    </row>
    <row r="189" ht="14.25" customHeight="1">
      <c r="Q189" s="7"/>
    </row>
    <row r="190" ht="14.25" customHeight="1">
      <c r="Q190" s="7"/>
    </row>
    <row r="191" ht="14.25" customHeight="1">
      <c r="Q191" s="7"/>
    </row>
    <row r="192" ht="14.25" customHeight="1">
      <c r="Q192" s="7"/>
    </row>
    <row r="193" ht="14.25" customHeight="1">
      <c r="Q193" s="7"/>
    </row>
    <row r="194" ht="14.25" customHeight="1">
      <c r="Q194" s="7"/>
    </row>
    <row r="195" ht="14.25" customHeight="1">
      <c r="Q195" s="7"/>
    </row>
    <row r="196" ht="14.25" customHeight="1">
      <c r="Q196" s="7"/>
    </row>
    <row r="197" ht="14.25" customHeight="1">
      <c r="Q197" s="7"/>
    </row>
    <row r="198" ht="14.25" customHeight="1">
      <c r="Q198" s="7"/>
    </row>
    <row r="199" ht="14.25" customHeight="1">
      <c r="Q199" s="7"/>
    </row>
    <row r="200" ht="14.25" customHeight="1">
      <c r="Q200" s="7"/>
    </row>
    <row r="201" ht="14.25" customHeight="1">
      <c r="Q201" s="7"/>
    </row>
    <row r="202" ht="14.25" customHeight="1">
      <c r="Q202" s="7"/>
    </row>
    <row r="203" ht="14.25" customHeight="1">
      <c r="Q203" s="7"/>
    </row>
    <row r="204" ht="14.25" customHeight="1">
      <c r="Q204" s="7"/>
    </row>
    <row r="205" ht="14.25" customHeight="1">
      <c r="Q205" s="7"/>
    </row>
    <row r="206" ht="14.25" customHeight="1">
      <c r="Q206" s="7"/>
    </row>
    <row r="207" ht="14.25" customHeight="1">
      <c r="Q207" s="7"/>
    </row>
    <row r="208" ht="14.25" customHeight="1">
      <c r="Q208" s="7"/>
    </row>
    <row r="209" ht="14.25" customHeight="1">
      <c r="Q209" s="7"/>
    </row>
    <row r="210" ht="14.25" customHeight="1">
      <c r="Q210" s="7"/>
    </row>
    <row r="211" ht="14.25" customHeight="1">
      <c r="Q211" s="7"/>
    </row>
    <row r="212" ht="14.25" customHeight="1">
      <c r="Q212" s="7"/>
    </row>
    <row r="213" ht="14.25" customHeight="1">
      <c r="Q213" s="7"/>
    </row>
    <row r="214" ht="14.25" customHeight="1">
      <c r="Q214" s="7"/>
    </row>
    <row r="215" ht="14.25" customHeight="1">
      <c r="Q215" s="7"/>
    </row>
    <row r="216" ht="14.25" customHeight="1">
      <c r="Q216" s="7"/>
    </row>
    <row r="217" ht="14.25" customHeight="1">
      <c r="Q217" s="7"/>
    </row>
    <row r="218" ht="14.25" customHeight="1">
      <c r="Q218" s="7"/>
    </row>
    <row r="219" ht="14.25" customHeight="1">
      <c r="Q219" s="7"/>
    </row>
    <row r="220" ht="14.25" customHeight="1">
      <c r="Q220" s="7"/>
    </row>
    <row r="221" ht="14.25" customHeight="1">
      <c r="Q221" s="7"/>
    </row>
    <row r="222" ht="14.25" customHeight="1">
      <c r="Q222" s="7"/>
    </row>
    <row r="223" ht="14.25" customHeight="1">
      <c r="Q223" s="7"/>
    </row>
    <row r="224" ht="14.25" customHeight="1">
      <c r="Q224" s="7"/>
    </row>
    <row r="225" ht="14.25" customHeight="1">
      <c r="Q225" s="7"/>
    </row>
    <row r="226" ht="14.25" customHeight="1">
      <c r="Q226" s="7"/>
    </row>
    <row r="227" ht="14.25" customHeight="1">
      <c r="Q227" s="7"/>
    </row>
    <row r="228" ht="14.25" customHeight="1">
      <c r="Q228" s="7"/>
    </row>
    <row r="229" ht="14.25" customHeight="1">
      <c r="Q229" s="7"/>
    </row>
    <row r="230" ht="14.25" customHeight="1">
      <c r="Q230" s="7"/>
    </row>
    <row r="231" ht="14.25" customHeight="1">
      <c r="Q231" s="7"/>
    </row>
    <row r="232" ht="14.25" customHeight="1">
      <c r="Q232" s="7"/>
    </row>
    <row r="233" ht="14.25" customHeight="1">
      <c r="Q233" s="7"/>
    </row>
    <row r="234" ht="14.25" customHeight="1">
      <c r="Q234" s="7"/>
    </row>
    <row r="235" ht="14.25" customHeight="1">
      <c r="Q235" s="7"/>
    </row>
    <row r="236" ht="14.25" customHeight="1">
      <c r="Q236" s="7"/>
    </row>
    <row r="237" ht="14.25" customHeight="1">
      <c r="Q237" s="7"/>
    </row>
    <row r="238" ht="14.25" customHeight="1">
      <c r="Q238" s="7"/>
    </row>
    <row r="239" ht="14.25" customHeight="1">
      <c r="Q239" s="7"/>
    </row>
    <row r="240" ht="14.25" customHeight="1">
      <c r="Q240" s="7"/>
    </row>
    <row r="241" ht="14.25" customHeight="1">
      <c r="Q241" s="7"/>
    </row>
    <row r="242" ht="14.25" customHeight="1">
      <c r="Q242" s="7"/>
    </row>
    <row r="243" ht="14.25" customHeight="1">
      <c r="Q243" s="7"/>
    </row>
    <row r="244" ht="14.25" customHeight="1">
      <c r="Q244" s="7"/>
    </row>
    <row r="245" ht="14.25" customHeight="1">
      <c r="Q245" s="7"/>
    </row>
    <row r="246" ht="14.25" customHeight="1">
      <c r="Q246" s="7"/>
    </row>
    <row r="247" ht="14.25" customHeight="1">
      <c r="Q247" s="7"/>
    </row>
    <row r="248" ht="14.25" customHeight="1">
      <c r="Q248" s="7"/>
    </row>
    <row r="249" ht="14.25" customHeight="1">
      <c r="Q249" s="7"/>
    </row>
    <row r="250" ht="14.25" customHeight="1">
      <c r="Q250" s="7"/>
    </row>
    <row r="251" ht="14.25" customHeight="1">
      <c r="Q251" s="7"/>
    </row>
    <row r="252" ht="14.25" customHeight="1">
      <c r="Q252" s="7"/>
    </row>
    <row r="253" ht="14.25" customHeight="1">
      <c r="Q253" s="7"/>
    </row>
    <row r="254" ht="14.25" customHeight="1">
      <c r="Q254" s="7"/>
    </row>
    <row r="255" ht="14.25" customHeight="1">
      <c r="Q255" s="7"/>
    </row>
    <row r="256" ht="14.25" customHeight="1">
      <c r="Q256" s="7"/>
    </row>
    <row r="257" ht="14.25" customHeight="1">
      <c r="Q257" s="7"/>
    </row>
    <row r="258" ht="14.25" customHeight="1">
      <c r="Q258" s="7"/>
    </row>
    <row r="259" ht="14.25" customHeight="1">
      <c r="Q259" s="7"/>
    </row>
    <row r="260" ht="14.25" customHeight="1">
      <c r="Q260" s="7"/>
    </row>
    <row r="261" ht="14.25" customHeight="1">
      <c r="Q261" s="7"/>
    </row>
    <row r="262" ht="14.25" customHeight="1">
      <c r="Q262" s="7"/>
    </row>
    <row r="263" ht="14.25" customHeight="1">
      <c r="Q263" s="7"/>
    </row>
    <row r="264" ht="14.25" customHeight="1">
      <c r="Q264" s="7"/>
    </row>
    <row r="265" ht="14.25" customHeight="1">
      <c r="Q265" s="7"/>
    </row>
    <row r="266" ht="14.25" customHeight="1">
      <c r="Q266" s="7"/>
    </row>
    <row r="267" ht="14.25" customHeight="1">
      <c r="Q267" s="7"/>
    </row>
    <row r="268" ht="14.25" customHeight="1">
      <c r="Q268" s="7"/>
    </row>
    <row r="269" ht="14.25" customHeight="1">
      <c r="Q269" s="7"/>
    </row>
    <row r="270" ht="14.25" customHeight="1">
      <c r="Q270" s="7"/>
    </row>
    <row r="271" ht="14.25" customHeight="1">
      <c r="Q271" s="7"/>
    </row>
    <row r="272" ht="14.25" customHeight="1">
      <c r="Q272" s="7"/>
    </row>
    <row r="273" ht="14.25" customHeight="1">
      <c r="Q273" s="7"/>
    </row>
    <row r="274" ht="14.25" customHeight="1">
      <c r="Q274" s="7"/>
    </row>
    <row r="275" ht="14.25" customHeight="1">
      <c r="Q275" s="7"/>
    </row>
    <row r="276" ht="14.25" customHeight="1">
      <c r="Q276" s="7"/>
    </row>
    <row r="277" ht="14.25" customHeight="1">
      <c r="Q277" s="7"/>
    </row>
    <row r="278" ht="14.25" customHeight="1">
      <c r="Q278" s="7"/>
    </row>
    <row r="279" ht="14.25" customHeight="1">
      <c r="Q279" s="7"/>
    </row>
    <row r="280" ht="14.25" customHeight="1">
      <c r="Q280" s="7"/>
    </row>
    <row r="281" ht="14.25" customHeight="1">
      <c r="Q281" s="7"/>
    </row>
    <row r="282" ht="14.25" customHeight="1">
      <c r="Q282" s="7"/>
    </row>
    <row r="283" ht="14.25" customHeight="1">
      <c r="Q283" s="7"/>
    </row>
    <row r="284" ht="14.25" customHeight="1">
      <c r="Q284" s="7"/>
    </row>
    <row r="285" ht="14.25" customHeight="1">
      <c r="Q285" s="7"/>
    </row>
    <row r="286" ht="14.25" customHeight="1">
      <c r="Q286" s="7"/>
    </row>
    <row r="287" ht="14.25" customHeight="1">
      <c r="Q287" s="7"/>
    </row>
    <row r="288" ht="14.25" customHeight="1">
      <c r="Q288" s="7"/>
    </row>
    <row r="289" ht="14.25" customHeight="1">
      <c r="Q289" s="7"/>
    </row>
    <row r="290" ht="14.25" customHeight="1">
      <c r="Q290" s="7"/>
    </row>
    <row r="291" ht="14.25" customHeight="1">
      <c r="Q291" s="7"/>
    </row>
    <row r="292" ht="14.25" customHeight="1">
      <c r="Q292" s="7"/>
    </row>
    <row r="293" ht="14.25" customHeight="1">
      <c r="Q293" s="7"/>
    </row>
    <row r="294" ht="14.25" customHeight="1">
      <c r="Q294" s="7"/>
    </row>
    <row r="295" ht="14.25" customHeight="1">
      <c r="Q295" s="7"/>
    </row>
    <row r="296" ht="14.25" customHeight="1">
      <c r="Q296" s="7"/>
    </row>
    <row r="297" ht="14.25" customHeight="1">
      <c r="Q297" s="7"/>
    </row>
    <row r="298" ht="14.25" customHeight="1">
      <c r="Q298" s="7"/>
    </row>
    <row r="299" ht="14.25" customHeight="1">
      <c r="Q299" s="7"/>
    </row>
    <row r="300" ht="14.25" customHeight="1">
      <c r="Q300" s="7"/>
    </row>
    <row r="301" ht="14.25" customHeight="1">
      <c r="Q301" s="7"/>
    </row>
    <row r="302" ht="14.25" customHeight="1">
      <c r="Q302" s="7"/>
    </row>
    <row r="303" ht="14.25" customHeight="1">
      <c r="Q303" s="7"/>
    </row>
    <row r="304" ht="14.25" customHeight="1">
      <c r="Q304" s="7"/>
    </row>
    <row r="305" ht="14.25" customHeight="1">
      <c r="Q305" s="7"/>
    </row>
    <row r="306" ht="14.25" customHeight="1">
      <c r="Q306" s="7"/>
    </row>
    <row r="307" ht="14.25" customHeight="1">
      <c r="Q307" s="7"/>
    </row>
    <row r="308" ht="14.25" customHeight="1">
      <c r="Q308" s="7"/>
    </row>
    <row r="309" ht="14.25" customHeight="1">
      <c r="Q309" s="7"/>
    </row>
    <row r="310" ht="14.25" customHeight="1">
      <c r="Q310" s="7"/>
    </row>
    <row r="311" ht="14.25" customHeight="1">
      <c r="Q311" s="7"/>
    </row>
    <row r="312" ht="14.25" customHeight="1">
      <c r="Q312" s="7"/>
    </row>
    <row r="313" ht="14.25" customHeight="1">
      <c r="Q313" s="7"/>
    </row>
    <row r="314" ht="14.25" customHeight="1">
      <c r="Q314" s="7"/>
    </row>
    <row r="315" ht="14.25" customHeight="1">
      <c r="Q315" s="7"/>
    </row>
    <row r="316" ht="14.25" customHeight="1">
      <c r="Q316" s="7"/>
    </row>
    <row r="317" ht="14.25" customHeight="1">
      <c r="Q317" s="7"/>
    </row>
    <row r="318" ht="14.25" customHeight="1">
      <c r="Q318" s="7"/>
    </row>
    <row r="319" ht="14.25" customHeight="1">
      <c r="Q319" s="7"/>
    </row>
    <row r="320" ht="14.25" customHeight="1">
      <c r="Q320" s="7"/>
    </row>
    <row r="321" ht="14.25" customHeight="1">
      <c r="Q321" s="7"/>
    </row>
    <row r="322" ht="14.25" customHeight="1">
      <c r="Q322" s="7"/>
    </row>
    <row r="323" ht="14.25" customHeight="1">
      <c r="Q323" s="7"/>
    </row>
    <row r="324" ht="14.25" customHeight="1">
      <c r="Q324" s="7"/>
    </row>
    <row r="325" ht="14.25" customHeight="1">
      <c r="Q325" s="7"/>
    </row>
    <row r="326" ht="14.25" customHeight="1">
      <c r="Q326" s="7"/>
    </row>
    <row r="327" ht="14.25" customHeight="1">
      <c r="Q327" s="7"/>
    </row>
    <row r="328" ht="14.25" customHeight="1">
      <c r="Q328" s="7"/>
    </row>
    <row r="329" ht="14.25" customHeight="1">
      <c r="Q329" s="7"/>
    </row>
    <row r="330" ht="14.25" customHeight="1">
      <c r="Q330" s="7"/>
    </row>
    <row r="331" ht="14.25" customHeight="1">
      <c r="Q331" s="7"/>
    </row>
    <row r="332" ht="14.25" customHeight="1">
      <c r="Q332" s="7"/>
    </row>
    <row r="333" ht="14.25" customHeight="1">
      <c r="Q333" s="7"/>
    </row>
    <row r="334" ht="14.25" customHeight="1">
      <c r="Q334" s="7"/>
    </row>
    <row r="335" ht="14.25" customHeight="1">
      <c r="Q335" s="7"/>
    </row>
    <row r="336" ht="14.25" customHeight="1">
      <c r="Q336" s="7"/>
    </row>
    <row r="337" ht="14.25" customHeight="1">
      <c r="Q337" s="7"/>
    </row>
    <row r="338" ht="14.25" customHeight="1">
      <c r="Q338" s="7"/>
    </row>
    <row r="339" ht="14.25" customHeight="1">
      <c r="Q339" s="7"/>
    </row>
    <row r="340" ht="14.25" customHeight="1">
      <c r="Q340" s="7"/>
    </row>
    <row r="341" ht="14.25" customHeight="1">
      <c r="Q341" s="7"/>
    </row>
    <row r="342" ht="14.25" customHeight="1">
      <c r="Q342" s="7"/>
    </row>
    <row r="343" ht="14.25" customHeight="1">
      <c r="Q343" s="7"/>
    </row>
    <row r="344" ht="14.25" customHeight="1">
      <c r="Q344" s="7"/>
    </row>
    <row r="345" ht="14.25" customHeight="1">
      <c r="Q345" s="7"/>
    </row>
    <row r="346" ht="14.25" customHeight="1">
      <c r="Q346" s="7"/>
    </row>
    <row r="347" ht="14.25" customHeight="1">
      <c r="Q347" s="7"/>
    </row>
    <row r="348" ht="14.25" customHeight="1">
      <c r="Q348" s="7"/>
    </row>
    <row r="349" ht="14.25" customHeight="1">
      <c r="Q349" s="7"/>
    </row>
    <row r="350" ht="14.25" customHeight="1">
      <c r="Q350" s="7"/>
    </row>
    <row r="351" ht="14.25" customHeight="1">
      <c r="Q351" s="7"/>
    </row>
    <row r="352" ht="14.25" customHeight="1">
      <c r="Q352" s="7"/>
    </row>
    <row r="353" ht="14.25" customHeight="1">
      <c r="Q353" s="7"/>
    </row>
    <row r="354" ht="14.25" customHeight="1">
      <c r="Q354" s="7"/>
    </row>
    <row r="355" ht="14.25" customHeight="1">
      <c r="Q355" s="7"/>
    </row>
    <row r="356" ht="14.25" customHeight="1">
      <c r="Q356" s="7"/>
    </row>
    <row r="357" ht="14.25" customHeight="1">
      <c r="Q357" s="7"/>
    </row>
    <row r="358" ht="14.25" customHeight="1">
      <c r="Q358" s="7"/>
    </row>
    <row r="359" ht="14.25" customHeight="1">
      <c r="Q359" s="7"/>
    </row>
    <row r="360" ht="14.25" customHeight="1">
      <c r="Q360" s="7"/>
    </row>
    <row r="361" ht="14.25" customHeight="1">
      <c r="Q361" s="7"/>
    </row>
    <row r="362" ht="14.25" customHeight="1">
      <c r="Q362" s="7"/>
    </row>
    <row r="363" ht="14.25" customHeight="1">
      <c r="Q363" s="7"/>
    </row>
    <row r="364" ht="14.25" customHeight="1">
      <c r="Q364" s="7"/>
    </row>
    <row r="365" ht="14.25" customHeight="1">
      <c r="Q365" s="7"/>
    </row>
    <row r="366" ht="14.25" customHeight="1">
      <c r="Q366" s="7"/>
    </row>
    <row r="367" ht="14.25" customHeight="1">
      <c r="Q367" s="7"/>
    </row>
    <row r="368" ht="14.25" customHeight="1">
      <c r="Q368" s="7"/>
    </row>
    <row r="369" ht="14.25" customHeight="1">
      <c r="Q369" s="7"/>
    </row>
    <row r="370" ht="14.25" customHeight="1">
      <c r="Q370" s="7"/>
    </row>
    <row r="371" ht="14.25" customHeight="1">
      <c r="Q371" s="7"/>
    </row>
    <row r="372" ht="14.25" customHeight="1">
      <c r="Q372" s="7"/>
    </row>
    <row r="373" ht="14.25" customHeight="1">
      <c r="Q373" s="7"/>
    </row>
    <row r="374" ht="14.25" customHeight="1">
      <c r="Q374" s="7"/>
    </row>
    <row r="375" ht="14.25" customHeight="1">
      <c r="Q375" s="7"/>
    </row>
    <row r="376" ht="14.25" customHeight="1">
      <c r="Q376" s="7"/>
    </row>
    <row r="377" ht="14.25" customHeight="1">
      <c r="Q377" s="7"/>
    </row>
    <row r="378" ht="14.25" customHeight="1">
      <c r="Q378" s="7"/>
    </row>
    <row r="379" ht="14.25" customHeight="1">
      <c r="Q379" s="7"/>
    </row>
    <row r="380" ht="14.25" customHeight="1">
      <c r="Q380" s="7"/>
    </row>
    <row r="381" ht="14.25" customHeight="1">
      <c r="Q381" s="7"/>
    </row>
    <row r="382" ht="14.25" customHeight="1">
      <c r="Q382" s="7"/>
    </row>
    <row r="383" ht="14.25" customHeight="1">
      <c r="Q383" s="7"/>
    </row>
    <row r="384" ht="14.25" customHeight="1">
      <c r="Q384" s="7"/>
    </row>
    <row r="385" ht="14.25" customHeight="1">
      <c r="Q385" s="7"/>
    </row>
    <row r="386" ht="14.25" customHeight="1">
      <c r="Q386" s="7"/>
    </row>
    <row r="387" ht="14.25" customHeight="1">
      <c r="Q387" s="7"/>
    </row>
    <row r="388" ht="14.25" customHeight="1">
      <c r="Q388" s="7"/>
    </row>
    <row r="389" ht="14.25" customHeight="1">
      <c r="Q389" s="7"/>
    </row>
    <row r="390" ht="14.25" customHeight="1">
      <c r="Q390" s="7"/>
    </row>
    <row r="391" ht="14.25" customHeight="1">
      <c r="Q391" s="7"/>
    </row>
    <row r="392" ht="14.25" customHeight="1">
      <c r="Q392" s="7"/>
    </row>
    <row r="393" ht="14.25" customHeight="1">
      <c r="Q393" s="7"/>
    </row>
    <row r="394" ht="14.25" customHeight="1">
      <c r="Q394" s="7"/>
    </row>
    <row r="395" ht="14.25" customHeight="1">
      <c r="Q395" s="7"/>
    </row>
    <row r="396" ht="14.25" customHeight="1">
      <c r="Q396" s="7"/>
    </row>
    <row r="397" ht="14.25" customHeight="1">
      <c r="Q397" s="7"/>
    </row>
    <row r="398" ht="14.25" customHeight="1">
      <c r="Q398" s="7"/>
    </row>
    <row r="399" ht="14.25" customHeight="1">
      <c r="Q399" s="7"/>
    </row>
    <row r="400" ht="14.25" customHeight="1">
      <c r="Q400" s="7"/>
    </row>
    <row r="401" ht="14.25" customHeight="1">
      <c r="Q401" s="7"/>
    </row>
    <row r="402" ht="14.25" customHeight="1">
      <c r="Q402" s="7"/>
    </row>
    <row r="403" ht="14.25" customHeight="1">
      <c r="Q403" s="7"/>
    </row>
    <row r="404" ht="14.25" customHeight="1">
      <c r="Q404" s="7"/>
    </row>
    <row r="405" ht="14.25" customHeight="1">
      <c r="Q405" s="7"/>
    </row>
    <row r="406" ht="14.25" customHeight="1">
      <c r="Q406" s="7"/>
    </row>
    <row r="407" ht="14.25" customHeight="1">
      <c r="Q407" s="7"/>
    </row>
    <row r="408" ht="14.25" customHeight="1">
      <c r="Q408" s="7"/>
    </row>
    <row r="409" ht="14.25" customHeight="1">
      <c r="Q409" s="7"/>
    </row>
    <row r="410" ht="14.25" customHeight="1">
      <c r="Q410" s="7"/>
    </row>
    <row r="411" ht="14.25" customHeight="1">
      <c r="Q411" s="7"/>
    </row>
    <row r="412" ht="14.25" customHeight="1">
      <c r="Q412" s="7"/>
    </row>
    <row r="413" ht="14.25" customHeight="1">
      <c r="Q413" s="7"/>
    </row>
    <row r="414" ht="14.25" customHeight="1">
      <c r="Q414" s="7"/>
    </row>
    <row r="415" ht="14.25" customHeight="1">
      <c r="Q415" s="7"/>
    </row>
    <row r="416" ht="14.25" customHeight="1">
      <c r="Q416" s="7"/>
    </row>
    <row r="417" ht="14.25" customHeight="1">
      <c r="Q417" s="7"/>
    </row>
    <row r="418" ht="14.25" customHeight="1">
      <c r="Q418" s="7"/>
    </row>
    <row r="419" ht="14.25" customHeight="1">
      <c r="Q419" s="7"/>
    </row>
    <row r="420" ht="14.25" customHeight="1">
      <c r="Q420" s="7"/>
    </row>
    <row r="421" ht="14.25" customHeight="1">
      <c r="Q421" s="7"/>
    </row>
    <row r="422" ht="14.25" customHeight="1">
      <c r="Q422" s="7"/>
    </row>
    <row r="423" ht="14.25" customHeight="1">
      <c r="Q423" s="7"/>
    </row>
    <row r="424" ht="14.25" customHeight="1">
      <c r="Q424" s="7"/>
    </row>
    <row r="425" ht="14.25" customHeight="1">
      <c r="Q425" s="7"/>
    </row>
    <row r="426" ht="14.25" customHeight="1">
      <c r="Q426" s="7"/>
    </row>
    <row r="427" ht="14.25" customHeight="1">
      <c r="Q427" s="7"/>
    </row>
    <row r="428" ht="14.25" customHeight="1">
      <c r="Q428" s="7"/>
    </row>
    <row r="429" ht="14.25" customHeight="1">
      <c r="Q429" s="7"/>
    </row>
    <row r="430" ht="14.25" customHeight="1">
      <c r="Q430" s="7"/>
    </row>
    <row r="431" ht="14.25" customHeight="1">
      <c r="Q431" s="7"/>
    </row>
    <row r="432" ht="14.25" customHeight="1">
      <c r="Q432" s="7"/>
    </row>
    <row r="433" ht="14.25" customHeight="1">
      <c r="Q433" s="7"/>
    </row>
    <row r="434" ht="14.25" customHeight="1">
      <c r="Q434" s="7"/>
    </row>
    <row r="435" ht="14.25" customHeight="1">
      <c r="Q435" s="7"/>
    </row>
    <row r="436" ht="14.25" customHeight="1">
      <c r="Q436" s="7"/>
    </row>
    <row r="437" ht="14.25" customHeight="1">
      <c r="Q437" s="7"/>
    </row>
    <row r="438" ht="14.25" customHeight="1">
      <c r="Q438" s="7"/>
    </row>
    <row r="439" ht="14.25" customHeight="1">
      <c r="Q439" s="7"/>
    </row>
    <row r="440" ht="14.25" customHeight="1">
      <c r="Q440" s="7"/>
    </row>
    <row r="441" ht="14.25" customHeight="1">
      <c r="Q441" s="7"/>
    </row>
    <row r="442" ht="14.25" customHeight="1">
      <c r="Q442" s="7"/>
    </row>
    <row r="443" ht="14.25" customHeight="1">
      <c r="Q443" s="7"/>
    </row>
    <row r="444" ht="14.25" customHeight="1">
      <c r="Q444" s="7"/>
    </row>
    <row r="445" ht="14.25" customHeight="1">
      <c r="Q445" s="7"/>
    </row>
    <row r="446" ht="14.25" customHeight="1">
      <c r="Q446" s="7"/>
    </row>
    <row r="447" ht="14.25" customHeight="1">
      <c r="Q447" s="7"/>
    </row>
    <row r="448" ht="14.25" customHeight="1">
      <c r="Q448" s="7"/>
    </row>
    <row r="449" ht="14.25" customHeight="1">
      <c r="Q449" s="7"/>
    </row>
    <row r="450" ht="14.25" customHeight="1">
      <c r="Q450" s="7"/>
    </row>
    <row r="451" ht="14.25" customHeight="1">
      <c r="Q451" s="7"/>
    </row>
    <row r="452" ht="14.25" customHeight="1">
      <c r="Q452" s="7"/>
    </row>
    <row r="453" ht="14.25" customHeight="1">
      <c r="Q453" s="7"/>
    </row>
    <row r="454" ht="14.25" customHeight="1">
      <c r="Q454" s="7"/>
    </row>
    <row r="455" ht="14.25" customHeight="1">
      <c r="Q455" s="7"/>
    </row>
    <row r="456" ht="14.25" customHeight="1">
      <c r="Q456" s="7"/>
    </row>
    <row r="457" ht="14.25" customHeight="1">
      <c r="Q457" s="7"/>
    </row>
    <row r="458" ht="14.25" customHeight="1">
      <c r="Q458" s="7"/>
    </row>
    <row r="459" ht="14.25" customHeight="1">
      <c r="Q459" s="7"/>
    </row>
    <row r="460" ht="14.25" customHeight="1">
      <c r="Q460" s="7"/>
    </row>
    <row r="461" ht="14.25" customHeight="1">
      <c r="Q461" s="7"/>
    </row>
    <row r="462" ht="14.25" customHeight="1">
      <c r="Q462" s="7"/>
    </row>
    <row r="463" ht="14.25" customHeight="1">
      <c r="Q463" s="7"/>
    </row>
    <row r="464" ht="14.25" customHeight="1">
      <c r="Q464" s="7"/>
    </row>
    <row r="465" ht="14.25" customHeight="1">
      <c r="Q465" s="7"/>
    </row>
    <row r="466" ht="14.25" customHeight="1">
      <c r="Q466" s="7"/>
    </row>
    <row r="467" ht="14.25" customHeight="1">
      <c r="Q467" s="7"/>
    </row>
    <row r="468" ht="14.25" customHeight="1">
      <c r="Q468" s="7"/>
    </row>
    <row r="469" ht="14.25" customHeight="1">
      <c r="Q469" s="7"/>
    </row>
    <row r="470" ht="14.25" customHeight="1">
      <c r="Q470" s="7"/>
    </row>
    <row r="471" ht="14.25" customHeight="1">
      <c r="Q471" s="7"/>
    </row>
    <row r="472" ht="14.25" customHeight="1">
      <c r="Q472" s="7"/>
    </row>
    <row r="473" ht="14.25" customHeight="1">
      <c r="Q473" s="7"/>
    </row>
    <row r="474" ht="14.25" customHeight="1">
      <c r="Q474" s="7"/>
    </row>
    <row r="475" ht="14.25" customHeight="1">
      <c r="Q475" s="7"/>
    </row>
    <row r="476" ht="14.25" customHeight="1">
      <c r="Q476" s="7"/>
    </row>
    <row r="477" ht="14.25" customHeight="1">
      <c r="Q477" s="7"/>
    </row>
    <row r="478" ht="14.25" customHeight="1">
      <c r="Q478" s="7"/>
    </row>
    <row r="479" ht="14.25" customHeight="1">
      <c r="Q479" s="7"/>
    </row>
    <row r="480" ht="14.25" customHeight="1">
      <c r="Q480" s="7"/>
    </row>
    <row r="481" ht="14.25" customHeight="1">
      <c r="Q481" s="7"/>
    </row>
    <row r="482" ht="14.25" customHeight="1">
      <c r="Q482" s="7"/>
    </row>
    <row r="483" ht="14.25" customHeight="1">
      <c r="Q483" s="7"/>
    </row>
    <row r="484" ht="14.25" customHeight="1">
      <c r="Q484" s="7"/>
    </row>
    <row r="485" ht="14.25" customHeight="1">
      <c r="Q485" s="7"/>
    </row>
    <row r="486" ht="14.25" customHeight="1">
      <c r="Q486" s="7"/>
    </row>
    <row r="487" ht="14.25" customHeight="1">
      <c r="Q487" s="7"/>
    </row>
    <row r="488" ht="14.25" customHeight="1">
      <c r="Q488" s="7"/>
    </row>
    <row r="489" ht="14.25" customHeight="1">
      <c r="Q489" s="7"/>
    </row>
    <row r="490" ht="14.25" customHeight="1">
      <c r="Q490" s="7"/>
    </row>
    <row r="491" ht="14.25" customHeight="1">
      <c r="Q491" s="7"/>
    </row>
    <row r="492" ht="14.25" customHeight="1">
      <c r="Q492" s="7"/>
    </row>
    <row r="493" ht="14.25" customHeight="1">
      <c r="Q493" s="7"/>
    </row>
    <row r="494" ht="14.25" customHeight="1">
      <c r="Q494" s="7"/>
    </row>
    <row r="495" ht="14.25" customHeight="1">
      <c r="Q495" s="7"/>
    </row>
    <row r="496" ht="14.25" customHeight="1">
      <c r="Q496" s="7"/>
    </row>
    <row r="497" ht="14.25" customHeight="1">
      <c r="Q497" s="7"/>
    </row>
    <row r="498" ht="14.25" customHeight="1">
      <c r="Q498" s="7"/>
    </row>
    <row r="499" ht="14.25" customHeight="1">
      <c r="Q499" s="7"/>
    </row>
    <row r="500" ht="14.25" customHeight="1">
      <c r="Q500" s="7"/>
    </row>
    <row r="501" ht="14.25" customHeight="1">
      <c r="Q501" s="7"/>
    </row>
    <row r="502" ht="14.25" customHeight="1">
      <c r="Q502" s="7"/>
    </row>
    <row r="503" ht="14.25" customHeight="1">
      <c r="Q503" s="7"/>
    </row>
    <row r="504" ht="14.25" customHeight="1">
      <c r="Q504" s="7"/>
    </row>
    <row r="505" ht="14.25" customHeight="1">
      <c r="Q505" s="7"/>
    </row>
    <row r="506" ht="14.25" customHeight="1">
      <c r="Q506" s="7"/>
    </row>
    <row r="507" ht="14.25" customHeight="1">
      <c r="Q507" s="7"/>
    </row>
    <row r="508" ht="14.25" customHeight="1">
      <c r="Q508" s="7"/>
    </row>
    <row r="509" ht="14.25" customHeight="1">
      <c r="Q509" s="7"/>
    </row>
    <row r="510" ht="14.25" customHeight="1">
      <c r="Q510" s="7"/>
    </row>
    <row r="511" ht="14.25" customHeight="1">
      <c r="Q511" s="7"/>
    </row>
    <row r="512" ht="14.25" customHeight="1">
      <c r="Q512" s="7"/>
    </row>
    <row r="513" ht="14.25" customHeight="1">
      <c r="Q513" s="7"/>
    </row>
    <row r="514" ht="14.25" customHeight="1">
      <c r="Q514" s="7"/>
    </row>
    <row r="515" ht="14.25" customHeight="1">
      <c r="Q515" s="7"/>
    </row>
    <row r="516" ht="14.25" customHeight="1">
      <c r="Q516" s="7"/>
    </row>
    <row r="517" ht="14.25" customHeight="1">
      <c r="Q517" s="7"/>
    </row>
    <row r="518" ht="14.25" customHeight="1">
      <c r="Q518" s="7"/>
    </row>
    <row r="519" ht="14.25" customHeight="1">
      <c r="Q519" s="7"/>
    </row>
    <row r="520" ht="14.25" customHeight="1">
      <c r="Q520" s="7"/>
    </row>
    <row r="521" ht="14.25" customHeight="1">
      <c r="Q521" s="7"/>
    </row>
    <row r="522" ht="14.25" customHeight="1">
      <c r="Q522" s="7"/>
    </row>
    <row r="523" ht="14.25" customHeight="1">
      <c r="Q523" s="7"/>
    </row>
    <row r="524" ht="14.25" customHeight="1">
      <c r="Q524" s="7"/>
    </row>
    <row r="525" ht="14.25" customHeight="1">
      <c r="Q525" s="7"/>
    </row>
    <row r="526" ht="14.25" customHeight="1">
      <c r="Q526" s="7"/>
    </row>
    <row r="527" ht="14.25" customHeight="1">
      <c r="Q527" s="7"/>
    </row>
    <row r="528" ht="14.25" customHeight="1">
      <c r="Q528" s="7"/>
    </row>
    <row r="529" ht="14.25" customHeight="1">
      <c r="Q529" s="7"/>
    </row>
    <row r="530" ht="14.25" customHeight="1">
      <c r="Q530" s="7"/>
    </row>
    <row r="531" ht="14.25" customHeight="1">
      <c r="Q531" s="7"/>
    </row>
    <row r="532" ht="14.25" customHeight="1">
      <c r="Q532" s="7"/>
    </row>
    <row r="533" ht="14.25" customHeight="1">
      <c r="Q533" s="7"/>
    </row>
    <row r="534" ht="14.25" customHeight="1">
      <c r="Q534" s="7"/>
    </row>
    <row r="535" ht="14.25" customHeight="1">
      <c r="Q535" s="7"/>
    </row>
    <row r="536" ht="14.25" customHeight="1">
      <c r="Q536" s="7"/>
    </row>
    <row r="537" ht="14.25" customHeight="1">
      <c r="Q537" s="7"/>
    </row>
    <row r="538" ht="14.25" customHeight="1">
      <c r="Q538" s="7"/>
    </row>
    <row r="539" ht="14.25" customHeight="1">
      <c r="Q539" s="7"/>
    </row>
    <row r="540" ht="14.25" customHeight="1">
      <c r="Q540" s="7"/>
    </row>
    <row r="541" ht="14.25" customHeight="1">
      <c r="Q541" s="7"/>
    </row>
    <row r="542" ht="14.25" customHeight="1">
      <c r="Q542" s="7"/>
    </row>
    <row r="543" ht="14.25" customHeight="1">
      <c r="Q543" s="7"/>
    </row>
    <row r="544" ht="14.25" customHeight="1">
      <c r="Q544" s="7"/>
    </row>
    <row r="545" ht="14.25" customHeight="1">
      <c r="Q545" s="7"/>
    </row>
    <row r="546" ht="14.25" customHeight="1">
      <c r="Q546" s="7"/>
    </row>
    <row r="547" ht="14.25" customHeight="1">
      <c r="Q547" s="7"/>
    </row>
    <row r="548" ht="14.25" customHeight="1">
      <c r="Q548" s="7"/>
    </row>
    <row r="549" ht="14.25" customHeight="1">
      <c r="Q549" s="7"/>
    </row>
    <row r="550" ht="14.25" customHeight="1">
      <c r="Q550" s="7"/>
    </row>
    <row r="551" ht="14.25" customHeight="1">
      <c r="Q551" s="7"/>
    </row>
    <row r="552" ht="14.25" customHeight="1">
      <c r="Q552" s="7"/>
    </row>
    <row r="553" ht="14.25" customHeight="1">
      <c r="Q553" s="7"/>
    </row>
    <row r="554" ht="14.25" customHeight="1">
      <c r="Q554" s="7"/>
    </row>
    <row r="555" ht="14.25" customHeight="1">
      <c r="Q555" s="7"/>
    </row>
    <row r="556" ht="14.25" customHeight="1">
      <c r="Q556" s="7"/>
    </row>
    <row r="557" ht="14.25" customHeight="1">
      <c r="Q557" s="7"/>
    </row>
    <row r="558" ht="14.25" customHeight="1">
      <c r="Q558" s="7"/>
    </row>
    <row r="559" ht="14.25" customHeight="1">
      <c r="Q559" s="7"/>
    </row>
    <row r="560" ht="14.25" customHeight="1">
      <c r="Q560" s="7"/>
    </row>
    <row r="561" ht="14.25" customHeight="1">
      <c r="Q561" s="7"/>
    </row>
    <row r="562" ht="14.25" customHeight="1">
      <c r="Q562" s="7"/>
    </row>
    <row r="563" ht="14.25" customHeight="1">
      <c r="Q563" s="7"/>
    </row>
    <row r="564" ht="14.25" customHeight="1">
      <c r="Q564" s="7"/>
    </row>
    <row r="565" ht="14.25" customHeight="1">
      <c r="Q565" s="7"/>
    </row>
    <row r="566" ht="14.25" customHeight="1">
      <c r="Q566" s="7"/>
    </row>
    <row r="567" ht="14.25" customHeight="1">
      <c r="Q567" s="7"/>
    </row>
    <row r="568" ht="14.25" customHeight="1">
      <c r="Q568" s="7"/>
    </row>
    <row r="569" ht="14.25" customHeight="1">
      <c r="Q569" s="7"/>
    </row>
    <row r="570" ht="14.25" customHeight="1">
      <c r="Q570" s="7"/>
    </row>
    <row r="571" ht="14.25" customHeight="1">
      <c r="Q571" s="7"/>
    </row>
    <row r="572" ht="14.25" customHeight="1">
      <c r="Q572" s="7"/>
    </row>
    <row r="573" ht="14.25" customHeight="1">
      <c r="Q573" s="7"/>
    </row>
    <row r="574" ht="14.25" customHeight="1">
      <c r="Q574" s="7"/>
    </row>
    <row r="575" ht="14.25" customHeight="1">
      <c r="Q575" s="7"/>
    </row>
    <row r="576" ht="14.25" customHeight="1">
      <c r="Q576" s="7"/>
    </row>
    <row r="577" ht="14.25" customHeight="1">
      <c r="Q577" s="7"/>
    </row>
    <row r="578" ht="14.25" customHeight="1">
      <c r="Q578" s="7"/>
    </row>
    <row r="579" ht="14.25" customHeight="1">
      <c r="Q579" s="7"/>
    </row>
    <row r="580" ht="14.25" customHeight="1">
      <c r="Q580" s="7"/>
    </row>
    <row r="581" ht="14.25" customHeight="1">
      <c r="Q581" s="7"/>
    </row>
    <row r="582" ht="14.25" customHeight="1">
      <c r="Q582" s="7"/>
    </row>
    <row r="583" ht="14.25" customHeight="1">
      <c r="Q583" s="7"/>
    </row>
    <row r="584" ht="14.25" customHeight="1">
      <c r="Q584" s="7"/>
    </row>
    <row r="585" ht="14.25" customHeight="1">
      <c r="Q585" s="7"/>
    </row>
    <row r="586" ht="14.25" customHeight="1">
      <c r="Q586" s="7"/>
    </row>
    <row r="587" ht="14.25" customHeight="1">
      <c r="Q587" s="7"/>
    </row>
    <row r="588" ht="14.25" customHeight="1">
      <c r="Q588" s="7"/>
    </row>
    <row r="589" ht="14.25" customHeight="1">
      <c r="Q589" s="7"/>
    </row>
    <row r="590" ht="14.25" customHeight="1">
      <c r="Q590" s="7"/>
    </row>
    <row r="591" ht="14.25" customHeight="1">
      <c r="Q591" s="7"/>
    </row>
    <row r="592" ht="14.25" customHeight="1">
      <c r="Q592" s="7"/>
    </row>
    <row r="593" ht="14.25" customHeight="1">
      <c r="Q593" s="7"/>
    </row>
    <row r="594" ht="14.25" customHeight="1">
      <c r="Q594" s="7"/>
    </row>
    <row r="595" ht="14.25" customHeight="1">
      <c r="Q595" s="7"/>
    </row>
    <row r="596" ht="14.25" customHeight="1">
      <c r="Q596" s="7"/>
    </row>
    <row r="597" ht="14.25" customHeight="1">
      <c r="Q597" s="7"/>
    </row>
    <row r="598" ht="14.25" customHeight="1">
      <c r="Q598" s="7"/>
    </row>
    <row r="599" ht="14.25" customHeight="1">
      <c r="Q599" s="7"/>
    </row>
    <row r="600" ht="14.25" customHeight="1">
      <c r="Q600" s="7"/>
    </row>
    <row r="601" ht="14.25" customHeight="1">
      <c r="Q601" s="7"/>
    </row>
    <row r="602" ht="14.25" customHeight="1">
      <c r="Q602" s="7"/>
    </row>
    <row r="603" ht="14.25" customHeight="1">
      <c r="Q603" s="7"/>
    </row>
    <row r="604" ht="14.25" customHeight="1">
      <c r="Q604" s="7"/>
    </row>
    <row r="605" ht="14.25" customHeight="1">
      <c r="Q605" s="7"/>
    </row>
    <row r="606" ht="14.25" customHeight="1">
      <c r="Q606" s="7"/>
    </row>
    <row r="607" ht="14.25" customHeight="1">
      <c r="Q607" s="7"/>
    </row>
    <row r="608" ht="14.25" customHeight="1">
      <c r="Q608" s="7"/>
    </row>
    <row r="609" ht="14.25" customHeight="1">
      <c r="Q609" s="7"/>
    </row>
    <row r="610" ht="14.25" customHeight="1">
      <c r="Q610" s="7"/>
    </row>
    <row r="611" ht="14.25" customHeight="1">
      <c r="Q611" s="7"/>
    </row>
    <row r="612" ht="14.25" customHeight="1">
      <c r="Q612" s="7"/>
    </row>
    <row r="613" ht="14.25" customHeight="1">
      <c r="Q613" s="7"/>
    </row>
    <row r="614" ht="14.25" customHeight="1">
      <c r="Q614" s="7"/>
    </row>
    <row r="615" ht="14.25" customHeight="1">
      <c r="Q615" s="7"/>
    </row>
    <row r="616" ht="14.25" customHeight="1">
      <c r="Q616" s="7"/>
    </row>
    <row r="617" ht="14.25" customHeight="1">
      <c r="Q617" s="7"/>
    </row>
    <row r="618" ht="14.25" customHeight="1">
      <c r="Q618" s="7"/>
    </row>
    <row r="619" ht="14.25" customHeight="1">
      <c r="Q619" s="7"/>
    </row>
    <row r="620" ht="14.25" customHeight="1">
      <c r="Q620" s="7"/>
    </row>
    <row r="621" ht="14.25" customHeight="1">
      <c r="Q621" s="7"/>
    </row>
    <row r="622" ht="14.25" customHeight="1">
      <c r="Q622" s="7"/>
    </row>
    <row r="623" ht="14.25" customHeight="1">
      <c r="Q623" s="7"/>
    </row>
    <row r="624" ht="14.25" customHeight="1">
      <c r="Q624" s="7"/>
    </row>
    <row r="625" ht="14.25" customHeight="1">
      <c r="Q625" s="7"/>
    </row>
    <row r="626" ht="14.25" customHeight="1">
      <c r="Q626" s="7"/>
    </row>
    <row r="627" ht="14.25" customHeight="1">
      <c r="Q627" s="7"/>
    </row>
    <row r="628" ht="14.25" customHeight="1">
      <c r="Q628" s="7"/>
    </row>
    <row r="629" ht="14.25" customHeight="1">
      <c r="Q629" s="7"/>
    </row>
    <row r="630" ht="14.25" customHeight="1">
      <c r="Q630" s="7"/>
    </row>
    <row r="631" ht="14.25" customHeight="1">
      <c r="Q631" s="7"/>
    </row>
    <row r="632" ht="14.25" customHeight="1">
      <c r="Q632" s="7"/>
    </row>
    <row r="633" ht="14.25" customHeight="1">
      <c r="Q633" s="7"/>
    </row>
    <row r="634" ht="14.25" customHeight="1">
      <c r="Q634" s="7"/>
    </row>
    <row r="635" ht="14.25" customHeight="1">
      <c r="Q635" s="7"/>
    </row>
    <row r="636" ht="14.25" customHeight="1">
      <c r="Q636" s="7"/>
    </row>
    <row r="637" ht="14.25" customHeight="1">
      <c r="Q637" s="7"/>
    </row>
    <row r="638" ht="14.25" customHeight="1">
      <c r="Q638" s="7"/>
    </row>
    <row r="639" ht="14.25" customHeight="1">
      <c r="Q639" s="7"/>
    </row>
    <row r="640" ht="14.25" customHeight="1">
      <c r="Q640" s="7"/>
    </row>
    <row r="641" ht="14.25" customHeight="1">
      <c r="Q641" s="7"/>
    </row>
    <row r="642" ht="14.25" customHeight="1">
      <c r="Q642" s="7"/>
    </row>
    <row r="643" ht="14.25" customHeight="1">
      <c r="Q643" s="7"/>
    </row>
    <row r="644" ht="14.25" customHeight="1">
      <c r="Q644" s="7"/>
    </row>
    <row r="645" ht="14.25" customHeight="1">
      <c r="Q645" s="7"/>
    </row>
    <row r="646" ht="14.25" customHeight="1">
      <c r="Q646" s="7"/>
    </row>
    <row r="647" ht="14.25" customHeight="1">
      <c r="Q647" s="7"/>
    </row>
    <row r="648" ht="14.25" customHeight="1">
      <c r="Q648" s="7"/>
    </row>
    <row r="649" ht="14.25" customHeight="1">
      <c r="Q649" s="7"/>
    </row>
    <row r="650" ht="14.25" customHeight="1">
      <c r="Q650" s="7"/>
    </row>
    <row r="651" ht="14.25" customHeight="1">
      <c r="Q651" s="7"/>
    </row>
    <row r="652" ht="14.25" customHeight="1">
      <c r="Q652" s="7"/>
    </row>
    <row r="653" ht="14.25" customHeight="1">
      <c r="Q653" s="7"/>
    </row>
    <row r="654" ht="14.25" customHeight="1">
      <c r="Q654" s="7"/>
    </row>
    <row r="655" ht="14.25" customHeight="1">
      <c r="Q655" s="7"/>
    </row>
    <row r="656" ht="14.25" customHeight="1">
      <c r="Q656" s="7"/>
    </row>
    <row r="657" ht="14.25" customHeight="1">
      <c r="Q657" s="7"/>
    </row>
    <row r="658" ht="14.25" customHeight="1">
      <c r="Q658" s="7"/>
    </row>
    <row r="659" ht="14.25" customHeight="1">
      <c r="Q659" s="7"/>
    </row>
    <row r="660" ht="14.25" customHeight="1">
      <c r="Q660" s="7"/>
    </row>
    <row r="661" ht="14.25" customHeight="1">
      <c r="Q661" s="7"/>
    </row>
    <row r="662" ht="14.25" customHeight="1">
      <c r="Q662" s="7"/>
    </row>
    <row r="663" ht="14.25" customHeight="1">
      <c r="Q663" s="7"/>
    </row>
    <row r="664" ht="14.25" customHeight="1">
      <c r="Q664" s="7"/>
    </row>
    <row r="665" ht="14.25" customHeight="1">
      <c r="Q665" s="7"/>
    </row>
    <row r="666" ht="14.25" customHeight="1">
      <c r="Q666" s="7"/>
    </row>
    <row r="667" ht="14.25" customHeight="1">
      <c r="Q667" s="7"/>
    </row>
    <row r="668" ht="14.25" customHeight="1">
      <c r="Q668" s="7"/>
    </row>
    <row r="669" ht="14.25" customHeight="1">
      <c r="Q669" s="7"/>
    </row>
    <row r="670" ht="14.25" customHeight="1">
      <c r="Q670" s="7"/>
    </row>
    <row r="671" ht="14.25" customHeight="1">
      <c r="Q671" s="7"/>
    </row>
    <row r="672" ht="14.25" customHeight="1">
      <c r="Q672" s="7"/>
    </row>
    <row r="673" ht="14.25" customHeight="1">
      <c r="Q673" s="7"/>
    </row>
    <row r="674" ht="14.25" customHeight="1">
      <c r="Q674" s="7"/>
    </row>
    <row r="675" ht="14.25" customHeight="1">
      <c r="Q675" s="7"/>
    </row>
    <row r="676" ht="14.25" customHeight="1">
      <c r="Q676" s="7"/>
    </row>
    <row r="677" ht="14.25" customHeight="1">
      <c r="Q677" s="7"/>
    </row>
    <row r="678" ht="14.25" customHeight="1">
      <c r="Q678" s="7"/>
    </row>
    <row r="679" ht="14.25" customHeight="1">
      <c r="Q679" s="7"/>
    </row>
    <row r="680" ht="14.25" customHeight="1">
      <c r="Q680" s="7"/>
    </row>
    <row r="681" ht="14.25" customHeight="1">
      <c r="Q681" s="7"/>
    </row>
    <row r="682" ht="14.25" customHeight="1">
      <c r="Q682" s="7"/>
    </row>
    <row r="683" ht="14.25" customHeight="1">
      <c r="Q683" s="7"/>
    </row>
    <row r="684" ht="14.25" customHeight="1">
      <c r="Q684" s="7"/>
    </row>
    <row r="685" ht="14.25" customHeight="1">
      <c r="Q685" s="7"/>
    </row>
    <row r="686" ht="14.25" customHeight="1">
      <c r="Q686" s="7"/>
    </row>
    <row r="687" ht="14.25" customHeight="1">
      <c r="Q687" s="7"/>
    </row>
    <row r="688" ht="14.25" customHeight="1">
      <c r="Q688" s="7"/>
    </row>
    <row r="689" ht="14.25" customHeight="1">
      <c r="Q689" s="7"/>
    </row>
    <row r="690" ht="14.25" customHeight="1">
      <c r="Q690" s="7"/>
    </row>
    <row r="691" ht="14.25" customHeight="1">
      <c r="Q691" s="7"/>
    </row>
    <row r="692" ht="14.25" customHeight="1">
      <c r="Q692" s="7"/>
    </row>
    <row r="693" ht="14.25" customHeight="1">
      <c r="Q693" s="7"/>
    </row>
    <row r="694" ht="14.25" customHeight="1">
      <c r="Q694" s="7"/>
    </row>
    <row r="695" ht="14.25" customHeight="1">
      <c r="Q695" s="7"/>
    </row>
    <row r="696" ht="14.25" customHeight="1">
      <c r="Q696" s="7"/>
    </row>
    <row r="697" ht="14.25" customHeight="1">
      <c r="Q697" s="7"/>
    </row>
    <row r="698" ht="14.25" customHeight="1">
      <c r="Q698" s="7"/>
    </row>
    <row r="699" ht="14.25" customHeight="1">
      <c r="Q699" s="7"/>
    </row>
    <row r="700" ht="14.25" customHeight="1">
      <c r="Q700" s="7"/>
    </row>
    <row r="701" ht="14.25" customHeight="1">
      <c r="Q701" s="7"/>
    </row>
    <row r="702" ht="14.25" customHeight="1">
      <c r="Q702" s="7"/>
    </row>
    <row r="703" ht="14.25" customHeight="1">
      <c r="Q703" s="7"/>
    </row>
    <row r="704" ht="14.25" customHeight="1">
      <c r="Q704" s="7"/>
    </row>
    <row r="705" ht="14.25" customHeight="1">
      <c r="Q705" s="7"/>
    </row>
    <row r="706" ht="14.25" customHeight="1">
      <c r="Q706" s="7"/>
    </row>
    <row r="707" ht="14.25" customHeight="1">
      <c r="Q707" s="7"/>
    </row>
    <row r="708" ht="14.25" customHeight="1">
      <c r="Q708" s="7"/>
    </row>
    <row r="709" ht="14.25" customHeight="1">
      <c r="Q709" s="7"/>
    </row>
    <row r="710" ht="14.25" customHeight="1">
      <c r="Q710" s="7"/>
    </row>
    <row r="711" ht="14.25" customHeight="1">
      <c r="Q711" s="7"/>
    </row>
    <row r="712" ht="14.25" customHeight="1">
      <c r="Q712" s="7"/>
    </row>
    <row r="713" ht="14.25" customHeight="1">
      <c r="Q713" s="7"/>
    </row>
    <row r="714" ht="14.25" customHeight="1">
      <c r="Q714" s="7"/>
    </row>
    <row r="715" ht="14.25" customHeight="1">
      <c r="Q715" s="7"/>
    </row>
    <row r="716" ht="14.25" customHeight="1">
      <c r="Q716" s="7"/>
    </row>
    <row r="717" ht="14.25" customHeight="1">
      <c r="Q717" s="7"/>
    </row>
    <row r="718" ht="14.25" customHeight="1">
      <c r="Q718" s="7"/>
    </row>
    <row r="719" ht="14.25" customHeight="1">
      <c r="Q719" s="7"/>
    </row>
    <row r="720" ht="14.25" customHeight="1">
      <c r="Q720" s="7"/>
    </row>
    <row r="721" ht="14.25" customHeight="1">
      <c r="Q721" s="7"/>
    </row>
    <row r="722" ht="14.25" customHeight="1">
      <c r="Q722" s="7"/>
    </row>
    <row r="723" ht="14.25" customHeight="1">
      <c r="Q723" s="7"/>
    </row>
    <row r="724" ht="14.25" customHeight="1">
      <c r="Q724" s="7"/>
    </row>
    <row r="725" ht="14.25" customHeight="1">
      <c r="Q725" s="7"/>
    </row>
    <row r="726" ht="14.25" customHeight="1">
      <c r="Q726" s="7"/>
    </row>
    <row r="727" ht="14.25" customHeight="1">
      <c r="Q727" s="7"/>
    </row>
    <row r="728" ht="14.25" customHeight="1">
      <c r="Q728" s="7"/>
    </row>
    <row r="729" ht="14.25" customHeight="1">
      <c r="Q729" s="7"/>
    </row>
    <row r="730" ht="14.25" customHeight="1">
      <c r="Q730" s="7"/>
    </row>
    <row r="731" ht="14.25" customHeight="1">
      <c r="Q731" s="7"/>
    </row>
    <row r="732" ht="14.25" customHeight="1">
      <c r="Q732" s="7"/>
    </row>
    <row r="733" ht="14.25" customHeight="1">
      <c r="Q733" s="7"/>
    </row>
    <row r="734" ht="14.25" customHeight="1">
      <c r="Q734" s="7"/>
    </row>
    <row r="735" ht="14.25" customHeight="1">
      <c r="Q735" s="7"/>
    </row>
    <row r="736" ht="14.25" customHeight="1">
      <c r="Q736" s="7"/>
    </row>
    <row r="737" ht="14.25" customHeight="1">
      <c r="Q737" s="7"/>
    </row>
    <row r="738" ht="14.25" customHeight="1">
      <c r="Q738" s="7"/>
    </row>
    <row r="739" ht="14.25" customHeight="1">
      <c r="Q739" s="7"/>
    </row>
    <row r="740" ht="14.25" customHeight="1">
      <c r="Q740" s="7"/>
    </row>
    <row r="741" ht="14.25" customHeight="1">
      <c r="Q741" s="7"/>
    </row>
    <row r="742" ht="14.25" customHeight="1">
      <c r="Q742" s="7"/>
    </row>
    <row r="743" ht="14.25" customHeight="1">
      <c r="Q743" s="7"/>
    </row>
    <row r="744" ht="14.25" customHeight="1">
      <c r="Q744" s="7"/>
    </row>
    <row r="745" ht="14.25" customHeight="1">
      <c r="Q745" s="7"/>
    </row>
    <row r="746" ht="14.25" customHeight="1">
      <c r="Q746" s="7"/>
    </row>
    <row r="747" ht="14.25" customHeight="1">
      <c r="Q747" s="7"/>
    </row>
    <row r="748" ht="14.25" customHeight="1">
      <c r="Q748" s="7"/>
    </row>
    <row r="749" ht="14.25" customHeight="1">
      <c r="Q749" s="7"/>
    </row>
    <row r="750" ht="14.25" customHeight="1">
      <c r="Q750" s="7"/>
    </row>
    <row r="751" ht="14.25" customHeight="1">
      <c r="Q751" s="7"/>
    </row>
    <row r="752" ht="14.25" customHeight="1">
      <c r="Q752" s="7"/>
    </row>
    <row r="753" ht="14.25" customHeight="1">
      <c r="Q753" s="7"/>
    </row>
    <row r="754" ht="14.25" customHeight="1">
      <c r="Q754" s="7"/>
    </row>
    <row r="755" ht="14.25" customHeight="1">
      <c r="Q755" s="7"/>
    </row>
    <row r="756" ht="14.25" customHeight="1">
      <c r="Q756" s="7"/>
    </row>
    <row r="757" ht="14.25" customHeight="1">
      <c r="Q757" s="7"/>
    </row>
    <row r="758" ht="14.25" customHeight="1">
      <c r="Q758" s="7"/>
    </row>
    <row r="759" ht="14.25" customHeight="1">
      <c r="Q759" s="7"/>
    </row>
    <row r="760" ht="14.25" customHeight="1">
      <c r="Q760" s="7"/>
    </row>
    <row r="761" ht="14.25" customHeight="1">
      <c r="Q761" s="7"/>
    </row>
    <row r="762" ht="14.25" customHeight="1">
      <c r="Q762" s="7"/>
    </row>
    <row r="763" ht="14.25" customHeight="1">
      <c r="Q763" s="7"/>
    </row>
    <row r="764" ht="14.25" customHeight="1">
      <c r="Q764" s="7"/>
    </row>
    <row r="765" ht="14.25" customHeight="1">
      <c r="Q765" s="7"/>
    </row>
    <row r="766" ht="14.25" customHeight="1">
      <c r="Q766" s="7"/>
    </row>
    <row r="767" ht="14.25" customHeight="1">
      <c r="Q767" s="7"/>
    </row>
    <row r="768" ht="14.25" customHeight="1">
      <c r="Q768" s="7"/>
    </row>
    <row r="769" ht="14.25" customHeight="1">
      <c r="Q769" s="7"/>
    </row>
    <row r="770" ht="14.25" customHeight="1">
      <c r="Q770" s="7"/>
    </row>
    <row r="771" ht="14.25" customHeight="1">
      <c r="Q771" s="7"/>
    </row>
    <row r="772" ht="14.25" customHeight="1">
      <c r="Q772" s="7"/>
    </row>
    <row r="773" ht="14.25" customHeight="1">
      <c r="Q773" s="7"/>
    </row>
    <row r="774" ht="14.25" customHeight="1">
      <c r="Q774" s="7"/>
    </row>
    <row r="775" ht="14.25" customHeight="1">
      <c r="Q775" s="7"/>
    </row>
    <row r="776" ht="14.25" customHeight="1">
      <c r="Q776" s="7"/>
    </row>
    <row r="777" ht="14.25" customHeight="1">
      <c r="Q777" s="7"/>
    </row>
    <row r="778" ht="14.25" customHeight="1">
      <c r="Q778" s="7"/>
    </row>
    <row r="779" ht="14.25" customHeight="1">
      <c r="Q779" s="7"/>
    </row>
    <row r="780" ht="14.25" customHeight="1">
      <c r="Q780" s="7"/>
    </row>
    <row r="781" ht="14.25" customHeight="1">
      <c r="Q781" s="7"/>
    </row>
    <row r="782" ht="14.25" customHeight="1">
      <c r="Q782" s="7"/>
    </row>
    <row r="783" ht="14.25" customHeight="1">
      <c r="Q783" s="7"/>
    </row>
    <row r="784" ht="14.25" customHeight="1">
      <c r="Q784" s="7"/>
    </row>
    <row r="785" ht="14.25" customHeight="1">
      <c r="Q785" s="7"/>
    </row>
    <row r="786" ht="14.25" customHeight="1">
      <c r="Q786" s="7"/>
    </row>
    <row r="787" ht="14.25" customHeight="1">
      <c r="Q787" s="7"/>
    </row>
    <row r="788" ht="14.25" customHeight="1">
      <c r="Q788" s="7"/>
    </row>
    <row r="789" ht="14.25" customHeight="1">
      <c r="Q789" s="7"/>
    </row>
    <row r="790" ht="14.25" customHeight="1">
      <c r="Q790" s="7"/>
    </row>
    <row r="791" ht="14.25" customHeight="1">
      <c r="Q791" s="7"/>
    </row>
    <row r="792" ht="14.25" customHeight="1">
      <c r="Q792" s="7"/>
    </row>
    <row r="793" ht="14.25" customHeight="1">
      <c r="Q793" s="7"/>
    </row>
    <row r="794" ht="14.25" customHeight="1">
      <c r="Q794" s="7"/>
    </row>
    <row r="795" ht="14.25" customHeight="1">
      <c r="Q795" s="7"/>
    </row>
    <row r="796" ht="14.25" customHeight="1">
      <c r="Q796" s="7"/>
    </row>
    <row r="797" ht="14.25" customHeight="1">
      <c r="Q797" s="7"/>
    </row>
    <row r="798" ht="14.25" customHeight="1">
      <c r="Q798" s="7"/>
    </row>
    <row r="799" ht="14.25" customHeight="1">
      <c r="Q799" s="7"/>
    </row>
    <row r="800" ht="14.25" customHeight="1">
      <c r="Q800" s="7"/>
    </row>
    <row r="801" ht="14.25" customHeight="1">
      <c r="Q801" s="7"/>
    </row>
    <row r="802" ht="14.25" customHeight="1">
      <c r="Q802" s="7"/>
    </row>
    <row r="803" ht="14.25" customHeight="1">
      <c r="Q803" s="7"/>
    </row>
    <row r="804" ht="14.25" customHeight="1">
      <c r="Q804" s="7"/>
    </row>
    <row r="805" ht="14.25" customHeight="1">
      <c r="Q805" s="7"/>
    </row>
    <row r="806" ht="14.25" customHeight="1">
      <c r="Q806" s="7"/>
    </row>
    <row r="807" ht="14.25" customHeight="1">
      <c r="Q807" s="7"/>
    </row>
    <row r="808" ht="14.25" customHeight="1">
      <c r="Q808" s="7"/>
    </row>
    <row r="809" ht="14.25" customHeight="1">
      <c r="Q809" s="7"/>
    </row>
    <row r="810" ht="14.25" customHeight="1">
      <c r="Q810" s="7"/>
    </row>
    <row r="811" ht="14.25" customHeight="1">
      <c r="Q811" s="7"/>
    </row>
    <row r="812" ht="14.25" customHeight="1">
      <c r="Q812" s="7"/>
    </row>
    <row r="813" ht="14.25" customHeight="1">
      <c r="Q813" s="7"/>
    </row>
    <row r="814" ht="14.25" customHeight="1">
      <c r="Q814" s="7"/>
    </row>
    <row r="815" ht="14.25" customHeight="1">
      <c r="Q815" s="7"/>
    </row>
    <row r="816" ht="14.25" customHeight="1">
      <c r="Q816" s="7"/>
    </row>
    <row r="817" ht="14.25" customHeight="1">
      <c r="Q817" s="7"/>
    </row>
    <row r="818" ht="14.25" customHeight="1">
      <c r="Q818" s="7"/>
    </row>
    <row r="819" ht="14.25" customHeight="1">
      <c r="Q819" s="7"/>
    </row>
    <row r="820" ht="14.25" customHeight="1">
      <c r="Q820" s="7"/>
    </row>
    <row r="821" ht="14.25" customHeight="1">
      <c r="Q821" s="7"/>
    </row>
    <row r="822" ht="14.25" customHeight="1">
      <c r="Q822" s="7"/>
    </row>
    <row r="823" ht="14.25" customHeight="1">
      <c r="Q823" s="7"/>
    </row>
    <row r="824" ht="14.25" customHeight="1">
      <c r="Q824" s="7"/>
    </row>
    <row r="825" ht="14.25" customHeight="1">
      <c r="Q825" s="7"/>
    </row>
    <row r="826" ht="14.25" customHeight="1">
      <c r="Q826" s="7"/>
    </row>
    <row r="827" ht="14.25" customHeight="1">
      <c r="Q827" s="7"/>
    </row>
    <row r="828" ht="14.25" customHeight="1">
      <c r="Q828" s="7"/>
    </row>
    <row r="829" ht="14.25" customHeight="1">
      <c r="Q829" s="7"/>
    </row>
    <row r="830" ht="14.25" customHeight="1">
      <c r="Q830" s="7"/>
    </row>
    <row r="831" ht="14.25" customHeight="1">
      <c r="Q831" s="7"/>
    </row>
    <row r="832" ht="14.25" customHeight="1">
      <c r="Q832" s="7"/>
    </row>
    <row r="833" ht="14.25" customHeight="1">
      <c r="Q833" s="7"/>
    </row>
    <row r="834" ht="14.25" customHeight="1">
      <c r="Q834" s="7"/>
    </row>
    <row r="835" ht="14.25" customHeight="1">
      <c r="Q835" s="7"/>
    </row>
    <row r="836" ht="14.25" customHeight="1">
      <c r="Q836" s="7"/>
    </row>
    <row r="837" ht="14.25" customHeight="1">
      <c r="Q837" s="7"/>
    </row>
    <row r="838" ht="14.25" customHeight="1">
      <c r="Q838" s="7"/>
    </row>
    <row r="839" ht="14.25" customHeight="1">
      <c r="Q839" s="7"/>
    </row>
    <row r="840" ht="14.25" customHeight="1">
      <c r="Q840" s="7"/>
    </row>
    <row r="841" ht="14.25" customHeight="1">
      <c r="Q841" s="7"/>
    </row>
    <row r="842" ht="14.25" customHeight="1">
      <c r="Q842" s="7"/>
    </row>
    <row r="843" ht="14.25" customHeight="1">
      <c r="Q843" s="7"/>
    </row>
    <row r="844" ht="14.25" customHeight="1">
      <c r="Q844" s="7"/>
    </row>
    <row r="845" ht="14.25" customHeight="1">
      <c r="Q845" s="7"/>
    </row>
    <row r="846" ht="14.25" customHeight="1">
      <c r="Q846" s="7"/>
    </row>
    <row r="847" ht="14.25" customHeight="1">
      <c r="Q847" s="7"/>
    </row>
    <row r="848" ht="14.25" customHeight="1">
      <c r="Q848" s="7"/>
    </row>
    <row r="849" ht="14.25" customHeight="1">
      <c r="Q849" s="7"/>
    </row>
    <row r="850" ht="14.25" customHeight="1">
      <c r="Q850" s="7"/>
    </row>
    <row r="851" ht="14.25" customHeight="1">
      <c r="Q851" s="7"/>
    </row>
    <row r="852" ht="14.25" customHeight="1">
      <c r="Q852" s="7"/>
    </row>
    <row r="853" ht="14.25" customHeight="1">
      <c r="Q853" s="7"/>
    </row>
    <row r="854" ht="14.25" customHeight="1">
      <c r="Q854" s="7"/>
    </row>
    <row r="855" ht="14.25" customHeight="1">
      <c r="Q855" s="7"/>
    </row>
    <row r="856" ht="14.25" customHeight="1">
      <c r="Q856" s="7"/>
    </row>
    <row r="857" ht="14.25" customHeight="1">
      <c r="Q857" s="7"/>
    </row>
    <row r="858" ht="14.25" customHeight="1">
      <c r="Q858" s="7"/>
    </row>
    <row r="859" ht="14.25" customHeight="1">
      <c r="Q859" s="7"/>
    </row>
    <row r="860" ht="14.25" customHeight="1">
      <c r="Q860" s="7"/>
    </row>
    <row r="861" ht="14.25" customHeight="1">
      <c r="Q861" s="7"/>
    </row>
    <row r="862" ht="14.25" customHeight="1">
      <c r="Q862" s="7"/>
    </row>
    <row r="863" ht="14.25" customHeight="1">
      <c r="Q863" s="7"/>
    </row>
    <row r="864" ht="14.25" customHeight="1">
      <c r="Q864" s="7"/>
    </row>
    <row r="865" ht="14.25" customHeight="1">
      <c r="Q865" s="7"/>
    </row>
    <row r="866" ht="14.25" customHeight="1">
      <c r="Q866" s="7"/>
    </row>
    <row r="867" ht="14.25" customHeight="1">
      <c r="Q867" s="7"/>
    </row>
    <row r="868" ht="14.25" customHeight="1">
      <c r="Q868" s="7"/>
    </row>
    <row r="869" ht="14.25" customHeight="1">
      <c r="Q869" s="7"/>
    </row>
    <row r="870" ht="14.25" customHeight="1">
      <c r="Q870" s="7"/>
    </row>
    <row r="871" ht="14.25" customHeight="1">
      <c r="Q871" s="7"/>
    </row>
    <row r="872" ht="14.25" customHeight="1">
      <c r="Q872" s="7"/>
    </row>
    <row r="873" ht="14.25" customHeight="1">
      <c r="Q873" s="7"/>
    </row>
    <row r="874" ht="14.25" customHeight="1">
      <c r="Q874" s="7"/>
    </row>
    <row r="875" ht="14.25" customHeight="1">
      <c r="Q875" s="7"/>
    </row>
    <row r="876" ht="14.25" customHeight="1">
      <c r="Q876" s="7"/>
    </row>
    <row r="877" ht="14.25" customHeight="1">
      <c r="Q877" s="7"/>
    </row>
    <row r="878" ht="14.25" customHeight="1">
      <c r="Q878" s="7"/>
    </row>
    <row r="879" ht="14.25" customHeight="1">
      <c r="Q879" s="7"/>
    </row>
    <row r="880" ht="14.25" customHeight="1">
      <c r="Q880" s="7"/>
    </row>
    <row r="881" ht="14.25" customHeight="1">
      <c r="Q881" s="7"/>
    </row>
    <row r="882" ht="14.25" customHeight="1">
      <c r="Q882" s="7"/>
    </row>
    <row r="883" ht="14.25" customHeight="1">
      <c r="Q883" s="7"/>
    </row>
    <row r="884" ht="14.25" customHeight="1">
      <c r="Q884" s="7"/>
    </row>
    <row r="885" ht="14.25" customHeight="1">
      <c r="Q885" s="7"/>
    </row>
    <row r="886" ht="14.25" customHeight="1">
      <c r="Q886" s="7"/>
    </row>
    <row r="887" ht="14.25" customHeight="1">
      <c r="Q887" s="7"/>
    </row>
    <row r="888" ht="14.25" customHeight="1">
      <c r="Q888" s="7"/>
    </row>
    <row r="889" ht="14.25" customHeight="1">
      <c r="Q889" s="7"/>
    </row>
    <row r="890" ht="14.25" customHeight="1">
      <c r="Q890" s="7"/>
    </row>
    <row r="891" ht="14.25" customHeight="1">
      <c r="Q891" s="7"/>
    </row>
    <row r="892" ht="14.25" customHeight="1">
      <c r="Q892" s="7"/>
    </row>
    <row r="893" ht="14.25" customHeight="1">
      <c r="Q893" s="7"/>
    </row>
    <row r="894" ht="14.25" customHeight="1">
      <c r="Q894" s="7"/>
    </row>
    <row r="895" ht="14.25" customHeight="1">
      <c r="Q895" s="7"/>
    </row>
    <row r="896" ht="14.25" customHeight="1">
      <c r="Q896" s="7"/>
    </row>
    <row r="897" ht="14.25" customHeight="1">
      <c r="Q897" s="7"/>
    </row>
    <row r="898" ht="14.25" customHeight="1">
      <c r="Q898" s="7"/>
    </row>
    <row r="899" ht="14.25" customHeight="1">
      <c r="Q899" s="7"/>
    </row>
    <row r="900" ht="14.25" customHeight="1">
      <c r="Q900" s="7"/>
    </row>
    <row r="901" ht="14.25" customHeight="1">
      <c r="Q901" s="7"/>
    </row>
    <row r="902" ht="14.25" customHeight="1">
      <c r="Q902" s="7"/>
    </row>
    <row r="903" ht="14.25" customHeight="1">
      <c r="Q903" s="7"/>
    </row>
    <row r="904" ht="14.25" customHeight="1">
      <c r="Q904" s="7"/>
    </row>
    <row r="905" ht="14.25" customHeight="1">
      <c r="Q905" s="7"/>
    </row>
    <row r="906" ht="14.25" customHeight="1">
      <c r="Q906" s="7"/>
    </row>
    <row r="907" ht="14.25" customHeight="1">
      <c r="Q907" s="7"/>
    </row>
    <row r="908" ht="14.25" customHeight="1">
      <c r="Q908" s="7"/>
    </row>
    <row r="909" ht="14.25" customHeight="1">
      <c r="Q909" s="7"/>
    </row>
    <row r="910" ht="14.25" customHeight="1">
      <c r="Q910" s="7"/>
    </row>
    <row r="911" ht="14.25" customHeight="1">
      <c r="Q911" s="7"/>
    </row>
    <row r="912" ht="14.25" customHeight="1">
      <c r="Q912" s="7"/>
    </row>
    <row r="913" ht="14.25" customHeight="1">
      <c r="Q913" s="7"/>
    </row>
    <row r="914" ht="14.25" customHeight="1">
      <c r="Q914" s="7"/>
    </row>
    <row r="915" ht="14.25" customHeight="1">
      <c r="Q915" s="7"/>
    </row>
    <row r="916" ht="14.25" customHeight="1">
      <c r="Q916" s="7"/>
    </row>
    <row r="917" ht="14.25" customHeight="1">
      <c r="Q917" s="7"/>
    </row>
    <row r="918" ht="14.25" customHeight="1">
      <c r="Q918" s="7"/>
    </row>
    <row r="919" ht="14.25" customHeight="1">
      <c r="Q919" s="7"/>
    </row>
    <row r="920" ht="14.25" customHeight="1">
      <c r="Q920" s="7"/>
    </row>
    <row r="921" ht="14.25" customHeight="1">
      <c r="Q921" s="7"/>
    </row>
    <row r="922" ht="14.25" customHeight="1">
      <c r="Q922" s="7"/>
    </row>
    <row r="923" ht="14.25" customHeight="1">
      <c r="Q923" s="7"/>
    </row>
    <row r="924" ht="14.25" customHeight="1">
      <c r="Q924" s="7"/>
    </row>
    <row r="925" ht="14.25" customHeight="1">
      <c r="Q925" s="7"/>
    </row>
    <row r="926" ht="14.25" customHeight="1">
      <c r="Q926" s="7"/>
    </row>
    <row r="927" ht="14.25" customHeight="1">
      <c r="Q927" s="7"/>
    </row>
    <row r="928" ht="14.25" customHeight="1">
      <c r="Q928" s="7"/>
    </row>
    <row r="929" ht="14.25" customHeight="1">
      <c r="Q929" s="7"/>
    </row>
    <row r="930" ht="14.25" customHeight="1">
      <c r="Q930" s="7"/>
    </row>
    <row r="931" ht="14.25" customHeight="1">
      <c r="Q931" s="7"/>
    </row>
    <row r="932" ht="14.25" customHeight="1">
      <c r="Q932" s="7"/>
    </row>
    <row r="933" ht="14.25" customHeight="1">
      <c r="Q933" s="7"/>
    </row>
    <row r="934" ht="14.25" customHeight="1">
      <c r="Q934" s="7"/>
    </row>
    <row r="935" ht="14.25" customHeight="1">
      <c r="Q935" s="7"/>
    </row>
    <row r="936" ht="14.25" customHeight="1">
      <c r="Q936" s="7"/>
    </row>
    <row r="937" ht="14.25" customHeight="1">
      <c r="Q937" s="7"/>
    </row>
    <row r="938" ht="14.25" customHeight="1">
      <c r="Q938" s="7"/>
    </row>
    <row r="939" ht="14.25" customHeight="1">
      <c r="Q939" s="7"/>
    </row>
    <row r="940" ht="14.25" customHeight="1">
      <c r="Q940" s="7"/>
    </row>
    <row r="941" ht="14.25" customHeight="1">
      <c r="Q941" s="7"/>
    </row>
    <row r="942" ht="14.25" customHeight="1">
      <c r="Q942" s="7"/>
    </row>
    <row r="943" ht="14.25" customHeight="1">
      <c r="Q943" s="7"/>
    </row>
    <row r="944" ht="14.25" customHeight="1">
      <c r="Q944" s="7"/>
    </row>
    <row r="945" ht="14.25" customHeight="1">
      <c r="Q945" s="7"/>
    </row>
    <row r="946" ht="14.25" customHeight="1">
      <c r="Q946" s="7"/>
    </row>
    <row r="947" ht="14.25" customHeight="1">
      <c r="Q947" s="7"/>
    </row>
    <row r="948" ht="14.25" customHeight="1">
      <c r="Q948" s="7"/>
    </row>
    <row r="949" ht="14.25" customHeight="1">
      <c r="Q949" s="7"/>
    </row>
    <row r="950" ht="14.25" customHeight="1">
      <c r="Q950" s="7"/>
    </row>
    <row r="951" ht="14.25" customHeight="1">
      <c r="Q951" s="7"/>
    </row>
    <row r="952" ht="14.25" customHeight="1">
      <c r="Q952" s="7"/>
    </row>
    <row r="953" ht="14.25" customHeight="1">
      <c r="Q953" s="7"/>
    </row>
    <row r="954" ht="14.25" customHeight="1">
      <c r="Q954" s="7"/>
    </row>
    <row r="955" ht="14.25" customHeight="1">
      <c r="Q955" s="7"/>
    </row>
    <row r="956" ht="14.25" customHeight="1">
      <c r="Q956" s="7"/>
    </row>
    <row r="957" ht="14.25" customHeight="1">
      <c r="Q957" s="7"/>
    </row>
    <row r="958" ht="14.25" customHeight="1">
      <c r="Q958" s="7"/>
    </row>
    <row r="959" ht="14.25" customHeight="1">
      <c r="Q959" s="7"/>
    </row>
    <row r="960" ht="14.25" customHeight="1">
      <c r="Q960" s="7"/>
    </row>
    <row r="961" ht="14.25" customHeight="1">
      <c r="Q961" s="7"/>
    </row>
    <row r="962" ht="14.25" customHeight="1">
      <c r="Q962" s="7"/>
    </row>
    <row r="963" ht="14.25" customHeight="1">
      <c r="Q963" s="7"/>
    </row>
    <row r="964" ht="14.25" customHeight="1">
      <c r="Q964" s="7"/>
    </row>
    <row r="965" ht="14.25" customHeight="1">
      <c r="Q965" s="7"/>
    </row>
    <row r="966" ht="14.25" customHeight="1">
      <c r="Q966" s="7"/>
    </row>
    <row r="967" ht="14.25" customHeight="1">
      <c r="Q967" s="7"/>
    </row>
    <row r="968" ht="14.25" customHeight="1">
      <c r="Q968" s="7"/>
    </row>
    <row r="969" ht="14.25" customHeight="1">
      <c r="Q969" s="7"/>
    </row>
    <row r="970" ht="14.25" customHeight="1">
      <c r="Q970" s="7"/>
    </row>
    <row r="971" ht="14.25" customHeight="1">
      <c r="Q971" s="7"/>
    </row>
    <row r="972" ht="14.25" customHeight="1">
      <c r="Q972" s="7"/>
    </row>
    <row r="973" ht="14.25" customHeight="1">
      <c r="Q973" s="7"/>
    </row>
    <row r="974" ht="14.25" customHeight="1">
      <c r="Q974" s="7"/>
    </row>
    <row r="975" ht="14.25" customHeight="1">
      <c r="Q975" s="7"/>
    </row>
    <row r="976" ht="14.25" customHeight="1">
      <c r="Q976" s="7"/>
    </row>
    <row r="977" ht="14.25" customHeight="1">
      <c r="Q977" s="7"/>
    </row>
    <row r="978" ht="14.25" customHeight="1">
      <c r="Q978" s="7"/>
    </row>
    <row r="979" ht="14.25" customHeight="1">
      <c r="Q979" s="7"/>
    </row>
    <row r="980" ht="14.25" customHeight="1">
      <c r="Q980" s="7"/>
    </row>
    <row r="981" ht="14.25" customHeight="1">
      <c r="Q981" s="7"/>
    </row>
    <row r="982" ht="14.25" customHeight="1">
      <c r="Q982" s="7"/>
    </row>
    <row r="983" ht="14.25" customHeight="1">
      <c r="Q983" s="7"/>
    </row>
    <row r="984" ht="14.25" customHeight="1">
      <c r="Q984" s="7"/>
    </row>
    <row r="985" ht="14.25" customHeight="1">
      <c r="Q985" s="7"/>
    </row>
    <row r="986" ht="14.25" customHeight="1">
      <c r="Q986" s="7"/>
    </row>
    <row r="987" ht="14.25" customHeight="1">
      <c r="Q987" s="7"/>
    </row>
    <row r="988" ht="14.25" customHeight="1">
      <c r="Q988" s="7"/>
    </row>
    <row r="989" ht="14.25" customHeight="1">
      <c r="Q989" s="7"/>
    </row>
    <row r="990" ht="14.25" customHeight="1">
      <c r="Q990" s="7"/>
    </row>
    <row r="991" ht="14.25" customHeight="1">
      <c r="Q991" s="7"/>
    </row>
    <row r="992" ht="14.25" customHeight="1">
      <c r="Q992" s="7"/>
    </row>
    <row r="993" ht="14.25" customHeight="1">
      <c r="Q993" s="7"/>
    </row>
    <row r="994" ht="14.25" customHeight="1">
      <c r="Q994" s="7"/>
    </row>
    <row r="995" ht="14.25" customHeight="1">
      <c r="Q995" s="7"/>
    </row>
    <row r="996" ht="14.25" customHeight="1">
      <c r="Q996" s="7"/>
    </row>
    <row r="997" ht="14.25" customHeight="1">
      <c r="Q997" s="7"/>
    </row>
    <row r="998" ht="14.25" customHeight="1">
      <c r="Q998" s="7"/>
    </row>
    <row r="999" ht="14.25" customHeight="1">
      <c r="Q999" s="7"/>
    </row>
    <row r="1000" ht="14.25" customHeight="1">
      <c r="Q1000" s="7"/>
    </row>
  </sheetData>
  <mergeCells count="2">
    <mergeCell ref="B34:S34"/>
    <mergeCell ref="B53:S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24.0"/>
    <col customWidth="1" min="4" max="9" width="8.71"/>
    <col customWidth="1" min="10" max="12" width="16.29"/>
    <col customWidth="1" min="13" max="15" width="8.71"/>
    <col customWidth="1" min="16" max="16" width="9.86"/>
    <col customWidth="1" min="17" max="17" width="19.71"/>
    <col customWidth="1" min="18" max="33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94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11" t="s">
        <v>19</v>
      </c>
    </row>
    <row r="4" ht="18.0" customHeight="1">
      <c r="A4" s="7"/>
      <c r="B4" s="12" t="s">
        <v>20</v>
      </c>
      <c r="C4" s="13">
        <v>2.7727801831189997E7</v>
      </c>
      <c r="D4" s="13">
        <v>2.879816408946E7</v>
      </c>
      <c r="E4" s="13">
        <v>3.6718291441379994E7</v>
      </c>
      <c r="F4" s="13">
        <v>2.312276885415E7</v>
      </c>
      <c r="G4" s="13">
        <v>2.087514217953E7</v>
      </c>
      <c r="H4" s="13">
        <v>1.3351414186549999E7</v>
      </c>
      <c r="I4" s="13">
        <v>1.092845834381E7</v>
      </c>
      <c r="J4" s="13">
        <v>1.423049156225E7</v>
      </c>
      <c r="K4" s="13">
        <v>175940.81018</v>
      </c>
      <c r="L4" s="13">
        <v>362019.66969999997</v>
      </c>
      <c r="M4" s="13">
        <v>1.505392076931E7</v>
      </c>
      <c r="N4" s="13">
        <v>4049118.95782</v>
      </c>
      <c r="O4" s="13">
        <v>1.725061565029E7</v>
      </c>
      <c r="P4" s="13">
        <v>8949061.59424</v>
      </c>
      <c r="Q4" s="13">
        <v>2.2159320993986E8</v>
      </c>
      <c r="S4" s="64">
        <v>2.7727801831189997E7</v>
      </c>
      <c r="T4" s="13">
        <v>2.879816408946E7</v>
      </c>
      <c r="U4" s="13">
        <v>3.6718291441379994E7</v>
      </c>
      <c r="V4" s="13">
        <v>2.312276885415E7</v>
      </c>
      <c r="W4" s="13">
        <v>2.087514217953E7</v>
      </c>
      <c r="X4" s="13">
        <v>1.3351414186549999E7</v>
      </c>
      <c r="Y4" s="13">
        <v>1.092845834381E7</v>
      </c>
      <c r="Z4" s="13">
        <v>1.423049156225E7</v>
      </c>
      <c r="AA4" s="13">
        <v>175940.81018</v>
      </c>
      <c r="AB4" s="13">
        <v>362019.66969999997</v>
      </c>
      <c r="AC4" s="13">
        <v>1.505392076931E7</v>
      </c>
      <c r="AD4" s="13">
        <v>4049118.95782</v>
      </c>
      <c r="AE4" s="13">
        <v>1.725061565029E7</v>
      </c>
      <c r="AF4" s="13">
        <v>8949061.59424</v>
      </c>
      <c r="AG4" s="13">
        <v>2.2159320993986E8</v>
      </c>
    </row>
    <row r="5" ht="18.0" customHeight="1">
      <c r="A5" s="7"/>
      <c r="B5" s="12" t="s">
        <v>21</v>
      </c>
      <c r="C5" s="14">
        <f t="shared" ref="C5:Q5" si="1">C6+C8-(C7*0.4)-(C9*0.3)</f>
        <v>5892783.246</v>
      </c>
      <c r="D5" s="14">
        <f t="shared" si="1"/>
        <v>6215114.337</v>
      </c>
      <c r="E5" s="14">
        <f t="shared" si="1"/>
        <v>6823824.845</v>
      </c>
      <c r="F5" s="14">
        <f t="shared" si="1"/>
        <v>4729729.346</v>
      </c>
      <c r="G5" s="14">
        <f t="shared" si="1"/>
        <v>4065750.251</v>
      </c>
      <c r="H5" s="14">
        <f t="shared" si="1"/>
        <v>1896761.255</v>
      </c>
      <c r="I5" s="14">
        <f t="shared" si="1"/>
        <v>1668764.215</v>
      </c>
      <c r="J5" s="14">
        <f t="shared" si="1"/>
        <v>2129925.169</v>
      </c>
      <c r="K5" s="14">
        <f t="shared" si="1"/>
        <v>39889.91358</v>
      </c>
      <c r="L5" s="14">
        <f t="shared" si="1"/>
        <v>151653.9027</v>
      </c>
      <c r="M5" s="14">
        <f t="shared" si="1"/>
        <v>2231427.685</v>
      </c>
      <c r="N5" s="14">
        <f t="shared" si="1"/>
        <v>544726.3395</v>
      </c>
      <c r="O5" s="14">
        <f t="shared" si="1"/>
        <v>1917252.48</v>
      </c>
      <c r="P5" s="14">
        <f t="shared" si="1"/>
        <v>589959.2941</v>
      </c>
      <c r="Q5" s="15">
        <f t="shared" si="1"/>
        <v>38897562.28</v>
      </c>
      <c r="S5" s="13">
        <v>3188594.24533</v>
      </c>
      <c r="T5" s="13">
        <v>4016867.2363</v>
      </c>
      <c r="U5" s="13">
        <v>3170197.3574800002</v>
      </c>
      <c r="V5" s="13">
        <v>2951961.6375300004</v>
      </c>
      <c r="W5" s="13">
        <v>2110564.31144</v>
      </c>
      <c r="X5" s="13">
        <v>1106365.44291</v>
      </c>
      <c r="Y5" s="13">
        <v>970795.64788</v>
      </c>
      <c r="Z5" s="13">
        <v>548344.62462</v>
      </c>
      <c r="AA5" s="13">
        <v>48837.7136</v>
      </c>
      <c r="AB5" s="13">
        <v>98488.86656000001</v>
      </c>
      <c r="AC5" s="13">
        <v>858385.2162</v>
      </c>
      <c r="AD5" s="13">
        <v>309759.46174</v>
      </c>
      <c r="AE5" s="13">
        <v>742932.62064</v>
      </c>
      <c r="AF5" s="13">
        <v>677411.8272</v>
      </c>
      <c r="AG5" s="13">
        <v>2.079950620943E7</v>
      </c>
    </row>
    <row r="6" ht="18.0" customHeight="1">
      <c r="A6" s="7"/>
      <c r="B6" s="17" t="s">
        <v>22</v>
      </c>
      <c r="C6" s="17">
        <v>3188594.24533</v>
      </c>
      <c r="D6" s="17">
        <v>4016867.2363</v>
      </c>
      <c r="E6" s="17">
        <v>3170197.3574800002</v>
      </c>
      <c r="F6" s="17">
        <v>2951961.6375300004</v>
      </c>
      <c r="G6" s="17">
        <v>2110564.31144</v>
      </c>
      <c r="H6" s="17">
        <v>1106365.44291</v>
      </c>
      <c r="I6" s="17">
        <v>970795.64788</v>
      </c>
      <c r="J6" s="17">
        <v>548344.62462</v>
      </c>
      <c r="K6" s="17">
        <v>48837.7136</v>
      </c>
      <c r="L6" s="17">
        <v>98488.86656000001</v>
      </c>
      <c r="M6" s="17">
        <v>858385.2162</v>
      </c>
      <c r="N6" s="17">
        <v>309759.46174</v>
      </c>
      <c r="O6" s="17">
        <v>742932.62064</v>
      </c>
      <c r="P6" s="17">
        <v>677411.8272</v>
      </c>
      <c r="Q6" s="17">
        <v>2.079950620943E7</v>
      </c>
      <c r="S6" s="13">
        <v>2099463.93384</v>
      </c>
      <c r="T6" s="13">
        <v>1623660.36165</v>
      </c>
      <c r="U6" s="13">
        <v>1653346.23893</v>
      </c>
      <c r="V6" s="13">
        <v>1252636.9663399998</v>
      </c>
      <c r="W6" s="13">
        <v>749286.13752</v>
      </c>
      <c r="X6" s="13">
        <v>563496.8911499999</v>
      </c>
      <c r="Y6" s="13">
        <v>407087.20978</v>
      </c>
      <c r="Z6" s="13">
        <v>314941.02043000003</v>
      </c>
      <c r="AA6" s="13">
        <v>34082.06757</v>
      </c>
      <c r="AB6" s="13">
        <v>84588.53053</v>
      </c>
      <c r="AC6" s="13">
        <v>372965.40865</v>
      </c>
      <c r="AD6" s="13">
        <v>196716.24202</v>
      </c>
      <c r="AE6" s="13">
        <v>232250.58219</v>
      </c>
      <c r="AF6" s="13">
        <v>221010.0</v>
      </c>
      <c r="AG6" s="13">
        <v>9805531.5906</v>
      </c>
    </row>
    <row r="7" ht="18.0" customHeight="1">
      <c r="A7" s="7"/>
      <c r="B7" s="19" t="s">
        <v>23</v>
      </c>
      <c r="C7" s="17">
        <v>2099463.93384</v>
      </c>
      <c r="D7" s="17">
        <v>1623660.36165</v>
      </c>
      <c r="E7" s="17">
        <v>1653346.23893</v>
      </c>
      <c r="F7" s="17">
        <v>1252636.9663399998</v>
      </c>
      <c r="G7" s="17">
        <v>749286.13752</v>
      </c>
      <c r="H7" s="17">
        <v>563496.8911499999</v>
      </c>
      <c r="I7" s="17">
        <v>407087.20978</v>
      </c>
      <c r="J7" s="17">
        <v>314941.02043000003</v>
      </c>
      <c r="K7" s="17">
        <v>34082.06757</v>
      </c>
      <c r="L7" s="17">
        <v>84588.53053</v>
      </c>
      <c r="M7" s="17">
        <v>372965.40865</v>
      </c>
      <c r="N7" s="17">
        <v>196716.24202</v>
      </c>
      <c r="O7" s="17">
        <v>232250.58219</v>
      </c>
      <c r="P7" s="17">
        <v>221010.0</v>
      </c>
      <c r="Q7" s="17">
        <v>9805531.5906</v>
      </c>
      <c r="S7" s="13">
        <v>3894102.91017</v>
      </c>
      <c r="T7" s="13">
        <v>3607974.99123</v>
      </c>
      <c r="U7" s="13">
        <v>4805087.01042</v>
      </c>
      <c r="V7" s="13">
        <v>2669424.01232</v>
      </c>
      <c r="W7" s="13">
        <v>2440078.71739</v>
      </c>
      <c r="X7" s="13">
        <v>1246666.2424100002</v>
      </c>
      <c r="Y7" s="13">
        <v>1030336.24353</v>
      </c>
      <c r="Z7" s="13">
        <v>1779029.8741600001</v>
      </c>
      <c r="AA7" s="13">
        <v>6644.56434</v>
      </c>
      <c r="AB7" s="13">
        <v>115602.13737000001</v>
      </c>
      <c r="AC7" s="13">
        <v>1659305.31745</v>
      </c>
      <c r="AD7" s="13">
        <v>380493.79737</v>
      </c>
      <c r="AE7" s="13">
        <v>1548169.21641</v>
      </c>
      <c r="AF7" s="13">
        <v>951.46693</v>
      </c>
      <c r="AG7" s="13">
        <v>2.51838665015E7</v>
      </c>
    </row>
    <row r="8" ht="18.0" customHeight="1">
      <c r="A8" s="7"/>
      <c r="B8" s="17" t="s">
        <v>24</v>
      </c>
      <c r="C8" s="17">
        <v>3894102.91017</v>
      </c>
      <c r="D8" s="17">
        <v>3607974.99123</v>
      </c>
      <c r="E8" s="17">
        <v>4805087.01042</v>
      </c>
      <c r="F8" s="17">
        <v>2669424.01232</v>
      </c>
      <c r="G8" s="17">
        <v>2440078.71739</v>
      </c>
      <c r="H8" s="17">
        <v>1246666.2424100002</v>
      </c>
      <c r="I8" s="17">
        <v>1030336.24353</v>
      </c>
      <c r="J8" s="17">
        <v>1779029.8741600001</v>
      </c>
      <c r="K8" s="17">
        <v>6644.56434</v>
      </c>
      <c r="L8" s="17">
        <v>115602.13737000001</v>
      </c>
      <c r="M8" s="17">
        <v>1659305.31745</v>
      </c>
      <c r="N8" s="17">
        <v>380493.79737</v>
      </c>
      <c r="O8" s="17">
        <v>1548169.21641</v>
      </c>
      <c r="P8" s="17">
        <v>951.46693</v>
      </c>
      <c r="Q8" s="17">
        <v>2.51838665015E7</v>
      </c>
      <c r="S8" s="13">
        <v>1167094.45401</v>
      </c>
      <c r="T8" s="13">
        <v>2534212.48473</v>
      </c>
      <c r="U8" s="13">
        <v>1633736.7576199998</v>
      </c>
      <c r="V8" s="13">
        <v>1302005.05642</v>
      </c>
      <c r="W8" s="13">
        <v>617261.07441</v>
      </c>
      <c r="X8" s="13">
        <v>769572.2447899999</v>
      </c>
      <c r="Y8" s="13">
        <v>565109.30862</v>
      </c>
      <c r="Z8" s="13">
        <v>238243.07222</v>
      </c>
      <c r="AA8" s="13">
        <v>6531.79111</v>
      </c>
      <c r="AB8" s="13">
        <v>95338.96355</v>
      </c>
      <c r="AC8" s="13">
        <v>456922.28396</v>
      </c>
      <c r="AD8" s="13">
        <v>222801.40932</v>
      </c>
      <c r="AE8" s="13">
        <v>936497.0809299999</v>
      </c>
      <c r="AF8" s="13">
        <v>0.0</v>
      </c>
      <c r="AG8" s="13">
        <v>1.054532598169E7</v>
      </c>
    </row>
    <row r="9" ht="18.0" customHeight="1">
      <c r="A9" s="7"/>
      <c r="B9" s="19" t="s">
        <v>25</v>
      </c>
      <c r="C9" s="17">
        <v>1167094.45401</v>
      </c>
      <c r="D9" s="17">
        <v>2534212.48473</v>
      </c>
      <c r="E9" s="17">
        <v>1633736.7576199998</v>
      </c>
      <c r="F9" s="17">
        <v>1302005.05642</v>
      </c>
      <c r="G9" s="17">
        <v>617261.07441</v>
      </c>
      <c r="H9" s="17">
        <v>769572.2447899999</v>
      </c>
      <c r="I9" s="17">
        <v>565109.30862</v>
      </c>
      <c r="J9" s="17">
        <v>238243.07222</v>
      </c>
      <c r="K9" s="17">
        <v>6531.79111</v>
      </c>
      <c r="L9" s="17">
        <v>95338.96355</v>
      </c>
      <c r="M9" s="17">
        <v>456922.28396</v>
      </c>
      <c r="N9" s="17">
        <v>222801.40932</v>
      </c>
      <c r="O9" s="17">
        <v>936497.0809299999</v>
      </c>
      <c r="P9" s="17">
        <v>0.0</v>
      </c>
      <c r="Q9" s="17">
        <v>1.054532598169E7</v>
      </c>
    </row>
    <row r="10" ht="18.0" customHeight="1">
      <c r="A10" s="7"/>
      <c r="B10" s="12" t="s">
        <v>26</v>
      </c>
      <c r="C10" s="14">
        <f t="shared" ref="C10:Q10" si="2">SUM(C11:C13)</f>
        <v>10570015.07</v>
      </c>
      <c r="D10" s="14">
        <f t="shared" si="2"/>
        <v>9985607.004</v>
      </c>
      <c r="E10" s="14">
        <f t="shared" si="2"/>
        <v>13095443.81</v>
      </c>
      <c r="F10" s="14">
        <f t="shared" si="2"/>
        <v>8206919.556</v>
      </c>
      <c r="G10" s="14">
        <f t="shared" si="2"/>
        <v>7032344.305</v>
      </c>
      <c r="H10" s="14">
        <f t="shared" si="2"/>
        <v>3600486.965</v>
      </c>
      <c r="I10" s="14">
        <f t="shared" si="2"/>
        <v>2475934.729</v>
      </c>
      <c r="J10" s="14">
        <f t="shared" si="2"/>
        <v>2893520.736</v>
      </c>
      <c r="K10" s="14">
        <f t="shared" si="2"/>
        <v>42883.46444</v>
      </c>
      <c r="L10" s="14">
        <f t="shared" si="2"/>
        <v>4666.54411</v>
      </c>
      <c r="M10" s="14">
        <f t="shared" si="2"/>
        <v>4185875.291</v>
      </c>
      <c r="N10" s="14">
        <f t="shared" si="2"/>
        <v>781239.6862</v>
      </c>
      <c r="O10" s="14">
        <f t="shared" si="2"/>
        <v>4171144.153</v>
      </c>
      <c r="P10" s="14">
        <f t="shared" si="2"/>
        <v>1799775.922</v>
      </c>
      <c r="Q10" s="15">
        <f t="shared" si="2"/>
        <v>68845857.24</v>
      </c>
      <c r="T10" s="52"/>
    </row>
    <row r="11" ht="18.0" customHeight="1">
      <c r="A11" s="7"/>
      <c r="B11" s="17" t="s">
        <v>27</v>
      </c>
      <c r="C11" s="17">
        <v>4132396.68179</v>
      </c>
      <c r="D11" s="17">
        <v>3018446.30303</v>
      </c>
      <c r="E11" s="17">
        <v>4511611.11071</v>
      </c>
      <c r="F11" s="17">
        <v>4088091.8137600003</v>
      </c>
      <c r="G11" s="17">
        <v>3061535.60695</v>
      </c>
      <c r="H11" s="17">
        <v>1576922.18184</v>
      </c>
      <c r="I11" s="17">
        <v>1003883.94345</v>
      </c>
      <c r="J11" s="17">
        <v>9959.23157</v>
      </c>
      <c r="K11" s="17">
        <v>24250.081670000003</v>
      </c>
      <c r="L11" s="17">
        <v>3316.84731</v>
      </c>
      <c r="M11" s="17">
        <v>492863.44112000003</v>
      </c>
      <c r="N11" s="17">
        <v>385786.67217000003</v>
      </c>
      <c r="O11" s="17">
        <v>2106908.04285</v>
      </c>
      <c r="P11" s="17">
        <v>20931.3979</v>
      </c>
      <c r="Q11" s="17">
        <v>2.4436903356119998E7</v>
      </c>
    </row>
    <row r="12" ht="18.0" customHeight="1">
      <c r="A12" s="7"/>
      <c r="B12" s="17" t="s">
        <v>28</v>
      </c>
      <c r="C12" s="17">
        <v>6428690.61833</v>
      </c>
      <c r="D12" s="17">
        <v>6965309.80084</v>
      </c>
      <c r="E12" s="17">
        <v>8565351.053609999</v>
      </c>
      <c r="F12" s="17">
        <v>4112314.4542</v>
      </c>
      <c r="G12" s="17">
        <v>3966537.15906</v>
      </c>
      <c r="H12" s="17">
        <v>2022412.80427</v>
      </c>
      <c r="I12" s="17">
        <v>1466956.33516</v>
      </c>
      <c r="J12" s="17">
        <v>2883405.42416</v>
      </c>
      <c r="K12" s="17">
        <v>18621.36247</v>
      </c>
      <c r="L12" s="17">
        <v>1349.6968</v>
      </c>
      <c r="M12" s="17">
        <v>3691845.0070100003</v>
      </c>
      <c r="N12" s="17">
        <v>392762.3422</v>
      </c>
      <c r="O12" s="17">
        <v>2063260.23611</v>
      </c>
      <c r="P12" s="17">
        <v>1775977.81572</v>
      </c>
      <c r="Q12" s="17">
        <v>4.435479410994E7</v>
      </c>
    </row>
    <row r="13" ht="20.25" customHeight="1">
      <c r="A13" s="7"/>
      <c r="B13" s="17" t="s">
        <v>95</v>
      </c>
      <c r="C13" s="17">
        <v>8927.77437</v>
      </c>
      <c r="D13" s="17">
        <v>1850.90044</v>
      </c>
      <c r="E13" s="17">
        <v>18481.64909</v>
      </c>
      <c r="F13" s="17">
        <v>6513.28819</v>
      </c>
      <c r="G13" s="17">
        <v>4271.53903</v>
      </c>
      <c r="H13" s="17">
        <v>1151.9788</v>
      </c>
      <c r="I13" s="17">
        <v>5094.450339999999</v>
      </c>
      <c r="J13" s="17">
        <v>156.08044</v>
      </c>
      <c r="K13" s="17">
        <v>12.020299999999999</v>
      </c>
      <c r="L13" s="17">
        <v>0.0</v>
      </c>
      <c r="M13" s="17">
        <v>1166.84285</v>
      </c>
      <c r="N13" s="17">
        <v>2690.67184</v>
      </c>
      <c r="O13" s="17">
        <v>975.87442</v>
      </c>
      <c r="P13" s="17">
        <v>2866.70877</v>
      </c>
      <c r="Q13" s="17">
        <v>54159.778880000005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Q15" si="3">C3</f>
        <v>BNB</v>
      </c>
      <c r="D15" s="10" t="str">
        <f t="shared" si="3"/>
        <v>BUN</v>
      </c>
      <c r="E15" s="10" t="str">
        <f t="shared" si="3"/>
        <v>BME</v>
      </c>
      <c r="F15" s="10" t="str">
        <f t="shared" si="3"/>
        <v>BIS</v>
      </c>
      <c r="G15" s="10" t="str">
        <f t="shared" si="3"/>
        <v>BCR</v>
      </c>
      <c r="H15" s="10" t="str">
        <f t="shared" si="3"/>
        <v>BGA</v>
      </c>
      <c r="I15" s="10" t="str">
        <f t="shared" si="3"/>
        <v>BEC</v>
      </c>
      <c r="J15" s="10" t="str">
        <f t="shared" si="3"/>
        <v>BSO</v>
      </c>
      <c r="K15" s="10" t="str">
        <f t="shared" si="3"/>
        <v>BNA</v>
      </c>
      <c r="L15" s="10" t="str">
        <f t="shared" si="3"/>
        <v>BDB</v>
      </c>
      <c r="M15" s="10" t="str">
        <f t="shared" si="3"/>
        <v>BIE</v>
      </c>
      <c r="N15" s="10" t="str">
        <f t="shared" si="3"/>
        <v>BFO</v>
      </c>
      <c r="O15" s="10" t="str">
        <f t="shared" si="3"/>
        <v>BFS</v>
      </c>
      <c r="P15" s="10" t="str">
        <f t="shared" si="3"/>
        <v>BPR</v>
      </c>
      <c r="Q15" s="23" t="str">
        <f t="shared" si="3"/>
        <v>SISTEMA BMU
</v>
      </c>
    </row>
    <row r="16" ht="19.5" customHeight="1">
      <c r="B16" s="19" t="s">
        <v>96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>
        <v>0.029</v>
      </c>
    </row>
    <row r="17" ht="19.5" customHeight="1">
      <c r="B17" s="26" t="s">
        <v>32</v>
      </c>
      <c r="C17" s="27">
        <f t="shared" ref="C17:Q17" si="4">C16*C10</f>
        <v>306530.4372</v>
      </c>
      <c r="D17" s="27">
        <f t="shared" si="4"/>
        <v>289582.6031</v>
      </c>
      <c r="E17" s="27">
        <f t="shared" si="4"/>
        <v>379767.8706</v>
      </c>
      <c r="F17" s="27">
        <f t="shared" si="4"/>
        <v>238000.6671</v>
      </c>
      <c r="G17" s="27">
        <f t="shared" si="4"/>
        <v>203937.9848</v>
      </c>
      <c r="H17" s="27">
        <f t="shared" si="4"/>
        <v>104414.122</v>
      </c>
      <c r="I17" s="27">
        <f t="shared" si="4"/>
        <v>71802.10714</v>
      </c>
      <c r="J17" s="27">
        <f t="shared" si="4"/>
        <v>83912.10135</v>
      </c>
      <c r="K17" s="27">
        <f t="shared" si="4"/>
        <v>1243.620469</v>
      </c>
      <c r="L17" s="27">
        <f t="shared" si="4"/>
        <v>135.3297792</v>
      </c>
      <c r="M17" s="27">
        <f t="shared" si="4"/>
        <v>121390.3834</v>
      </c>
      <c r="N17" s="27">
        <f t="shared" si="4"/>
        <v>22655.9509</v>
      </c>
      <c r="O17" s="27">
        <f t="shared" si="4"/>
        <v>120963.1804</v>
      </c>
      <c r="P17" s="27">
        <f t="shared" si="4"/>
        <v>52193.50175</v>
      </c>
      <c r="Q17" s="28">
        <f t="shared" si="4"/>
        <v>1996529.86</v>
      </c>
    </row>
    <row r="18" ht="29.25" customHeight="1">
      <c r="B18" s="29" t="s">
        <v>97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>
        <v>0.7</v>
      </c>
    </row>
    <row r="19" ht="21.0" customHeight="1">
      <c r="B19" s="26" t="s">
        <v>34</v>
      </c>
      <c r="C19" s="27">
        <f t="shared" ref="C19:Q19" si="5">C9*C18</f>
        <v>816966.1178</v>
      </c>
      <c r="D19" s="27">
        <f t="shared" si="5"/>
        <v>1773948.739</v>
      </c>
      <c r="E19" s="27">
        <f t="shared" si="5"/>
        <v>1143615.73</v>
      </c>
      <c r="F19" s="27">
        <f t="shared" si="5"/>
        <v>911403.5395</v>
      </c>
      <c r="G19" s="27">
        <f t="shared" si="5"/>
        <v>432082.7521</v>
      </c>
      <c r="H19" s="27">
        <f t="shared" si="5"/>
        <v>538700.5714</v>
      </c>
      <c r="I19" s="27">
        <f t="shared" si="5"/>
        <v>395576.516</v>
      </c>
      <c r="J19" s="27">
        <f t="shared" si="5"/>
        <v>166770.1506</v>
      </c>
      <c r="K19" s="27">
        <f t="shared" si="5"/>
        <v>4572.253777</v>
      </c>
      <c r="L19" s="27">
        <f t="shared" si="5"/>
        <v>66737.27449</v>
      </c>
      <c r="M19" s="27">
        <f t="shared" si="5"/>
        <v>319845.5988</v>
      </c>
      <c r="N19" s="27">
        <f t="shared" si="5"/>
        <v>155960.9865</v>
      </c>
      <c r="O19" s="27">
        <f t="shared" si="5"/>
        <v>655547.9567</v>
      </c>
      <c r="P19" s="27">
        <f t="shared" si="5"/>
        <v>0</v>
      </c>
      <c r="Q19" s="28">
        <f t="shared" si="5"/>
        <v>7381728.187</v>
      </c>
    </row>
    <row r="20" ht="31.5" customHeight="1">
      <c r="B20" s="29" t="s">
        <v>98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>
        <v>0.047</v>
      </c>
      <c r="T20" s="32"/>
    </row>
    <row r="21" ht="20.25" customHeight="1">
      <c r="B21" s="26" t="s">
        <v>36</v>
      </c>
      <c r="C21" s="27">
        <f t="shared" ref="C21:Q21" si="6">C20*C4</f>
        <v>1303206.686</v>
      </c>
      <c r="D21" s="27">
        <f t="shared" si="6"/>
        <v>1353513.712</v>
      </c>
      <c r="E21" s="27">
        <f t="shared" si="6"/>
        <v>1725759.698</v>
      </c>
      <c r="F21" s="27">
        <f t="shared" si="6"/>
        <v>1086770.136</v>
      </c>
      <c r="G21" s="27">
        <f t="shared" si="6"/>
        <v>981131.6824</v>
      </c>
      <c r="H21" s="27">
        <f t="shared" si="6"/>
        <v>627516.4668</v>
      </c>
      <c r="I21" s="27">
        <f t="shared" si="6"/>
        <v>513637.5422</v>
      </c>
      <c r="J21" s="27">
        <f t="shared" si="6"/>
        <v>668833.1034</v>
      </c>
      <c r="K21" s="27">
        <f t="shared" si="6"/>
        <v>8269.218078</v>
      </c>
      <c r="L21" s="27">
        <f t="shared" si="6"/>
        <v>17014.92448</v>
      </c>
      <c r="M21" s="27">
        <f t="shared" si="6"/>
        <v>707534.2762</v>
      </c>
      <c r="N21" s="27">
        <f t="shared" si="6"/>
        <v>190308.591</v>
      </c>
      <c r="O21" s="27">
        <f t="shared" si="6"/>
        <v>810778.9356</v>
      </c>
      <c r="P21" s="27">
        <f t="shared" si="6"/>
        <v>420605.8949</v>
      </c>
      <c r="Q21" s="28">
        <f t="shared" si="6"/>
        <v>10414880.87</v>
      </c>
    </row>
    <row r="22" ht="32.25" customHeight="1">
      <c r="B22" s="29" t="s">
        <v>99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Q24" si="7">C3</f>
        <v>BNB</v>
      </c>
      <c r="D24" s="23" t="str">
        <f t="shared" si="7"/>
        <v>BUN</v>
      </c>
      <c r="E24" s="23" t="str">
        <f t="shared" si="7"/>
        <v>BME</v>
      </c>
      <c r="F24" s="23" t="str">
        <f t="shared" si="7"/>
        <v>BIS</v>
      </c>
      <c r="G24" s="23" t="str">
        <f t="shared" si="7"/>
        <v>BCR</v>
      </c>
      <c r="H24" s="23" t="str">
        <f t="shared" si="7"/>
        <v>BGA</v>
      </c>
      <c r="I24" s="23" t="str">
        <f t="shared" si="7"/>
        <v>BEC</v>
      </c>
      <c r="J24" s="23" t="str">
        <f t="shared" si="7"/>
        <v>BSO</v>
      </c>
      <c r="K24" s="23" t="str">
        <f t="shared" si="7"/>
        <v>BNA</v>
      </c>
      <c r="L24" s="23" t="str">
        <f t="shared" si="7"/>
        <v>BDB</v>
      </c>
      <c r="M24" s="23" t="str">
        <f t="shared" si="7"/>
        <v>BIE</v>
      </c>
      <c r="N24" s="23" t="str">
        <f t="shared" si="7"/>
        <v>BFO</v>
      </c>
      <c r="O24" s="23" t="str">
        <f t="shared" si="7"/>
        <v>BFS</v>
      </c>
      <c r="P24" s="23" t="str">
        <f t="shared" si="7"/>
        <v>BPR</v>
      </c>
      <c r="Q24" s="23" t="str">
        <f t="shared" si="7"/>
        <v>SISTEMA BMU
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Q26" si="8">C5-C21</f>
        <v>4589576.56</v>
      </c>
      <c r="D26" s="27">
        <f t="shared" si="8"/>
        <v>4861600.625</v>
      </c>
      <c r="E26" s="27">
        <f t="shared" si="8"/>
        <v>5098065.147</v>
      </c>
      <c r="F26" s="27">
        <f t="shared" si="8"/>
        <v>3642959.21</v>
      </c>
      <c r="G26" s="27">
        <f t="shared" si="8"/>
        <v>3084618.569</v>
      </c>
      <c r="H26" s="27">
        <f t="shared" si="8"/>
        <v>1269244.789</v>
      </c>
      <c r="I26" s="27">
        <f t="shared" si="8"/>
        <v>1155126.673</v>
      </c>
      <c r="J26" s="27">
        <f t="shared" si="8"/>
        <v>1461092.066</v>
      </c>
      <c r="K26" s="27">
        <f t="shared" si="8"/>
        <v>31620.6955</v>
      </c>
      <c r="L26" s="27">
        <f t="shared" si="8"/>
        <v>134638.9782</v>
      </c>
      <c r="M26" s="27">
        <f t="shared" si="8"/>
        <v>1523893.409</v>
      </c>
      <c r="N26" s="27">
        <f t="shared" si="8"/>
        <v>354417.7485</v>
      </c>
      <c r="O26" s="27">
        <f t="shared" si="8"/>
        <v>1106473.544</v>
      </c>
      <c r="P26" s="27">
        <f t="shared" si="8"/>
        <v>169353.3992</v>
      </c>
      <c r="Q26" s="28">
        <f t="shared" si="8"/>
        <v>28482681.41</v>
      </c>
    </row>
    <row r="27" ht="18.75" customHeight="1">
      <c r="B27" s="40" t="s">
        <v>42</v>
      </c>
      <c r="C27" s="41">
        <f t="shared" ref="C27:Q27" si="9">C26/C17</f>
        <v>14.97266178</v>
      </c>
      <c r="D27" s="41">
        <f t="shared" si="9"/>
        <v>16.78830349</v>
      </c>
      <c r="E27" s="41">
        <f t="shared" si="9"/>
        <v>13.42416129</v>
      </c>
      <c r="F27" s="41">
        <f t="shared" si="9"/>
        <v>15.3065084</v>
      </c>
      <c r="G27" s="41">
        <f t="shared" si="9"/>
        <v>15.12527728</v>
      </c>
      <c r="H27" s="41">
        <f t="shared" si="9"/>
        <v>12.15587283</v>
      </c>
      <c r="I27" s="41">
        <f t="shared" si="9"/>
        <v>16.08764309</v>
      </c>
      <c r="J27" s="41">
        <f t="shared" si="9"/>
        <v>17.41217348</v>
      </c>
      <c r="K27" s="41">
        <f t="shared" si="9"/>
        <v>25.42632282</v>
      </c>
      <c r="L27" s="41">
        <f t="shared" si="9"/>
        <v>994.895425</v>
      </c>
      <c r="M27" s="41">
        <f t="shared" si="9"/>
        <v>12.55365842</v>
      </c>
      <c r="N27" s="41">
        <f t="shared" si="9"/>
        <v>15.64347266</v>
      </c>
      <c r="O27" s="41">
        <f t="shared" si="9"/>
        <v>9.147192892</v>
      </c>
      <c r="P27" s="41">
        <f t="shared" si="9"/>
        <v>3.24472192</v>
      </c>
      <c r="Q27" s="42">
        <f t="shared" si="9"/>
        <v>14.26609338</v>
      </c>
    </row>
    <row r="28" ht="18.75" customHeight="1">
      <c r="B28" s="40" t="s">
        <v>43</v>
      </c>
      <c r="C28" s="41">
        <f t="shared" ref="C28:Q28" si="10">((C26)/C10)*100</f>
        <v>43.42071915</v>
      </c>
      <c r="D28" s="41">
        <f t="shared" si="10"/>
        <v>48.68608011</v>
      </c>
      <c r="E28" s="41">
        <f t="shared" si="10"/>
        <v>38.93006774</v>
      </c>
      <c r="F28" s="41">
        <f t="shared" si="10"/>
        <v>44.38887436</v>
      </c>
      <c r="G28" s="41">
        <f t="shared" si="10"/>
        <v>43.86330412</v>
      </c>
      <c r="H28" s="41">
        <f t="shared" si="10"/>
        <v>35.25203121</v>
      </c>
      <c r="I28" s="41">
        <f t="shared" si="10"/>
        <v>46.65416496</v>
      </c>
      <c r="J28" s="41">
        <f t="shared" si="10"/>
        <v>50.49530308</v>
      </c>
      <c r="K28" s="41">
        <f t="shared" si="10"/>
        <v>73.73633617</v>
      </c>
      <c r="L28" s="41">
        <f t="shared" si="10"/>
        <v>2885.196732</v>
      </c>
      <c r="M28" s="41">
        <f t="shared" si="10"/>
        <v>36.40560941</v>
      </c>
      <c r="N28" s="41">
        <f t="shared" si="10"/>
        <v>45.36607071</v>
      </c>
      <c r="O28" s="41">
        <f t="shared" si="10"/>
        <v>26.52685939</v>
      </c>
      <c r="P28" s="41">
        <f t="shared" si="10"/>
        <v>9.409693568</v>
      </c>
      <c r="Q28" s="42">
        <f t="shared" si="10"/>
        <v>41.37167079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Q30" si="11">C6-(0.4*C7)+C19-C21</f>
        <v>1862568.104</v>
      </c>
      <c r="D30" s="27">
        <f t="shared" si="11"/>
        <v>3787838.119</v>
      </c>
      <c r="E30" s="27">
        <f t="shared" si="11"/>
        <v>1926714.894</v>
      </c>
      <c r="F30" s="27">
        <f t="shared" si="11"/>
        <v>2275540.254</v>
      </c>
      <c r="G30" s="27">
        <f t="shared" si="11"/>
        <v>1261800.926</v>
      </c>
      <c r="H30" s="27">
        <f t="shared" si="11"/>
        <v>792150.791</v>
      </c>
      <c r="I30" s="27">
        <f t="shared" si="11"/>
        <v>689899.7378</v>
      </c>
      <c r="J30" s="27">
        <f t="shared" si="11"/>
        <v>-79694.73642</v>
      </c>
      <c r="K30" s="27">
        <f t="shared" si="11"/>
        <v>31507.92227</v>
      </c>
      <c r="L30" s="27">
        <f t="shared" si="11"/>
        <v>114375.8044</v>
      </c>
      <c r="M30" s="27">
        <f t="shared" si="11"/>
        <v>321510.3754</v>
      </c>
      <c r="N30" s="27">
        <f t="shared" si="11"/>
        <v>196725.3604</v>
      </c>
      <c r="O30" s="27">
        <f t="shared" si="11"/>
        <v>494801.4089</v>
      </c>
      <c r="P30" s="27">
        <f t="shared" si="11"/>
        <v>168401.9323</v>
      </c>
      <c r="Q30" s="28">
        <f t="shared" si="11"/>
        <v>13844140.89</v>
      </c>
    </row>
    <row r="31" ht="18.75" customHeight="1">
      <c r="B31" s="40" t="s">
        <v>42</v>
      </c>
      <c r="C31" s="41">
        <f t="shared" ref="C31:I31" si="12">C30/C17</f>
        <v>6.076290892</v>
      </c>
      <c r="D31" s="41">
        <f t="shared" si="12"/>
        <v>13.08033728</v>
      </c>
      <c r="E31" s="41">
        <f t="shared" si="12"/>
        <v>5.073401527</v>
      </c>
      <c r="F31" s="41">
        <f t="shared" si="12"/>
        <v>9.561066705</v>
      </c>
      <c r="G31" s="41">
        <f t="shared" si="12"/>
        <v>6.187179534</v>
      </c>
      <c r="H31" s="41">
        <f t="shared" si="12"/>
        <v>7.586625027</v>
      </c>
      <c r="I31" s="41">
        <f t="shared" si="12"/>
        <v>9.608349467</v>
      </c>
      <c r="J31" s="41">
        <v>0.0</v>
      </c>
      <c r="K31" s="41">
        <f t="shared" ref="K31:Q31" si="13">K30/K17</f>
        <v>25.33564143</v>
      </c>
      <c r="L31" s="41">
        <f t="shared" si="13"/>
        <v>845.1636073</v>
      </c>
      <c r="M31" s="41">
        <f t="shared" si="13"/>
        <v>2.648565448</v>
      </c>
      <c r="N31" s="41">
        <f t="shared" si="13"/>
        <v>8.683165024</v>
      </c>
      <c r="O31" s="41">
        <f t="shared" si="13"/>
        <v>4.090512559</v>
      </c>
      <c r="P31" s="41">
        <f t="shared" si="13"/>
        <v>3.226492315</v>
      </c>
      <c r="Q31" s="42">
        <f t="shared" si="13"/>
        <v>6.934101598</v>
      </c>
    </row>
    <row r="32" ht="18.75" customHeight="1">
      <c r="B32" s="40" t="s">
        <v>43</v>
      </c>
      <c r="C32" s="41">
        <f t="shared" ref="C32:I32" si="14">((C30/C10)*100)</f>
        <v>17.62124359</v>
      </c>
      <c r="D32" s="41">
        <f t="shared" si="14"/>
        <v>37.93297811</v>
      </c>
      <c r="E32" s="41">
        <f t="shared" si="14"/>
        <v>14.71286443</v>
      </c>
      <c r="F32" s="41">
        <f t="shared" si="14"/>
        <v>27.72709345</v>
      </c>
      <c r="G32" s="41">
        <f t="shared" si="14"/>
        <v>17.94282065</v>
      </c>
      <c r="H32" s="41">
        <f t="shared" si="14"/>
        <v>22.00121258</v>
      </c>
      <c r="I32" s="41">
        <f t="shared" si="14"/>
        <v>27.86421345</v>
      </c>
      <c r="J32" s="41">
        <v>0.0</v>
      </c>
      <c r="K32" s="41">
        <f t="shared" ref="K32:Q32" si="15">((K30/K10)*100)</f>
        <v>73.47336014</v>
      </c>
      <c r="L32" s="41">
        <f t="shared" si="15"/>
        <v>2450.974461</v>
      </c>
      <c r="M32" s="41">
        <f t="shared" si="15"/>
        <v>7.680839801</v>
      </c>
      <c r="N32" s="41">
        <f t="shared" si="15"/>
        <v>25.18117857</v>
      </c>
      <c r="O32" s="41">
        <f t="shared" si="15"/>
        <v>11.86248642</v>
      </c>
      <c r="P32" s="41">
        <f t="shared" si="15"/>
        <v>9.356827713</v>
      </c>
      <c r="Q32" s="42">
        <f t="shared" si="15"/>
        <v>20.10889463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7"/>
    </row>
    <row r="40" ht="14.25" customHeight="1">
      <c r="Q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7"/>
    </row>
    <row r="42" ht="14.25" customHeight="1">
      <c r="Q42" s="7"/>
    </row>
    <row r="43" ht="14.25" customHeight="1">
      <c r="Q43" s="7"/>
    </row>
    <row r="44" ht="14.25" customHeight="1">
      <c r="Q44" s="7"/>
    </row>
    <row r="45" ht="14.25" customHeight="1">
      <c r="Q45" s="7"/>
    </row>
    <row r="46" ht="14.25" customHeight="1">
      <c r="Q46" s="7"/>
    </row>
    <row r="47" ht="14.25" customHeight="1">
      <c r="Q47" s="7"/>
    </row>
    <row r="48" ht="14.25" customHeight="1">
      <c r="Q48" s="7"/>
    </row>
    <row r="49" ht="14.25" customHeight="1">
      <c r="Q49" s="7"/>
    </row>
    <row r="50" ht="14.25" customHeight="1">
      <c r="Q50" s="7"/>
    </row>
    <row r="51" ht="35.25" customHeight="1">
      <c r="Q51" s="7"/>
    </row>
    <row r="52" ht="33.0" customHeight="1">
      <c r="Q52" s="7"/>
    </row>
    <row r="53" ht="93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ht="14.25" customHeight="1">
      <c r="Q54" s="7"/>
    </row>
    <row r="55" ht="14.25" customHeight="1">
      <c r="Q55" s="7"/>
    </row>
    <row r="56" ht="14.25" customHeight="1">
      <c r="Q56" s="7"/>
    </row>
    <row r="57" ht="14.25" customHeight="1">
      <c r="Q57" s="7"/>
    </row>
    <row r="58" ht="14.25" customHeight="1">
      <c r="Q58" s="7"/>
    </row>
    <row r="59" ht="14.25" customHeight="1">
      <c r="Q59" s="7"/>
    </row>
    <row r="60" ht="14.25" customHeight="1">
      <c r="Q60" s="7"/>
    </row>
    <row r="61" ht="14.25" customHeight="1">
      <c r="Q61" s="7"/>
    </row>
    <row r="62" ht="14.25" customHeight="1">
      <c r="Q62" s="7"/>
    </row>
    <row r="63" ht="14.25" customHeight="1">
      <c r="Q63" s="7"/>
    </row>
    <row r="64" ht="14.25" customHeight="1">
      <c r="Q64" s="7"/>
    </row>
    <row r="65" ht="14.25" customHeight="1">
      <c r="Q65" s="7"/>
    </row>
    <row r="66" ht="14.25" customHeight="1">
      <c r="Q66" s="7"/>
    </row>
    <row r="67" ht="14.25" customHeight="1">
      <c r="Q67" s="7"/>
    </row>
    <row r="68" ht="14.25" customHeight="1">
      <c r="Q68" s="7"/>
    </row>
    <row r="69" ht="14.25" customHeight="1">
      <c r="Q69" s="7"/>
    </row>
    <row r="70" ht="14.25" customHeight="1">
      <c r="Q70" s="7"/>
    </row>
    <row r="71" ht="14.25" customHeight="1">
      <c r="Q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7"/>
    </row>
    <row r="73" ht="14.25" customHeight="1">
      <c r="Q73" s="7"/>
    </row>
    <row r="74" ht="14.25" customHeight="1">
      <c r="Q74" s="7"/>
    </row>
    <row r="75" ht="14.25" customHeight="1">
      <c r="Q75" s="7"/>
    </row>
    <row r="76" ht="14.25" customHeight="1">
      <c r="Q76" s="7"/>
    </row>
    <row r="77" ht="14.25" customHeight="1">
      <c r="Q77" s="7"/>
    </row>
    <row r="78" ht="14.25" customHeight="1">
      <c r="Q78" s="7"/>
    </row>
    <row r="79" ht="14.25" customHeight="1">
      <c r="B79" s="51" t="s">
        <v>48</v>
      </c>
      <c r="Q79" s="7"/>
    </row>
    <row r="80" ht="14.25" customHeight="1">
      <c r="Q80" s="7"/>
    </row>
    <row r="81" ht="14.25" customHeight="1">
      <c r="Q81" s="7"/>
    </row>
    <row r="82" ht="14.25" customHeight="1">
      <c r="Q82" s="7"/>
    </row>
    <row r="83" ht="14.25" customHeight="1">
      <c r="Q83" s="7"/>
    </row>
    <row r="84" ht="14.25" customHeight="1">
      <c r="Q84" s="7"/>
    </row>
    <row r="85" ht="14.25" customHeight="1">
      <c r="Q85" s="7"/>
    </row>
    <row r="86" ht="14.25" customHeight="1">
      <c r="Q86" s="7"/>
    </row>
    <row r="87" ht="14.25" customHeight="1">
      <c r="Q87" s="7"/>
    </row>
    <row r="88" ht="14.25" customHeight="1">
      <c r="Q88" s="7"/>
    </row>
    <row r="89" ht="14.25" customHeight="1">
      <c r="Q89" s="7"/>
    </row>
    <row r="90" ht="14.25" customHeight="1">
      <c r="Q90" s="7"/>
    </row>
    <row r="91" ht="14.25" customHeight="1">
      <c r="Q91" s="7"/>
    </row>
    <row r="92" ht="14.25" customHeight="1">
      <c r="Q92" s="7"/>
    </row>
    <row r="93" ht="14.25" customHeight="1">
      <c r="Q93" s="7"/>
    </row>
    <row r="94" ht="14.25" customHeight="1">
      <c r="Q94" s="7"/>
    </row>
    <row r="95" ht="14.25" customHeight="1">
      <c r="Q95" s="7"/>
    </row>
    <row r="96" ht="14.25" customHeight="1">
      <c r="Q96" s="7"/>
    </row>
    <row r="97" ht="14.25" customHeight="1">
      <c r="Q97" s="7"/>
    </row>
    <row r="98" ht="14.25" customHeight="1">
      <c r="Q98" s="7"/>
    </row>
    <row r="99" ht="14.25" customHeight="1">
      <c r="Q99" s="7"/>
    </row>
    <row r="100" ht="14.25" customHeight="1">
      <c r="Q100" s="7"/>
    </row>
    <row r="101" ht="14.25" customHeight="1">
      <c r="Q101" s="7"/>
    </row>
    <row r="102" ht="14.25" customHeight="1">
      <c r="Q102" s="7"/>
    </row>
    <row r="103" ht="14.25" customHeight="1">
      <c r="Q103" s="7"/>
    </row>
    <row r="104" ht="14.25" customHeight="1">
      <c r="Q104" s="7"/>
    </row>
    <row r="105" ht="14.25" customHeight="1">
      <c r="Q105" s="7"/>
    </row>
    <row r="106" ht="14.25" customHeight="1">
      <c r="Q106" s="7"/>
    </row>
    <row r="107" ht="14.25" customHeight="1">
      <c r="Q107" s="7"/>
    </row>
    <row r="108" ht="14.25" customHeight="1">
      <c r="Q108" s="7"/>
    </row>
    <row r="109" ht="14.25" customHeight="1">
      <c r="Q109" s="7"/>
    </row>
    <row r="110" ht="14.25" customHeight="1">
      <c r="Q110" s="7"/>
    </row>
    <row r="111" ht="14.25" customHeight="1">
      <c r="Q111" s="7"/>
    </row>
    <row r="112" ht="14.25" customHeight="1">
      <c r="Q112" s="7"/>
    </row>
    <row r="113" ht="14.25" customHeight="1">
      <c r="Q113" s="7"/>
    </row>
    <row r="114" ht="14.25" customHeight="1">
      <c r="Q114" s="7"/>
    </row>
    <row r="115" ht="14.25" customHeight="1">
      <c r="Q115" s="7"/>
    </row>
    <row r="116" ht="14.25" customHeight="1">
      <c r="Q116" s="7"/>
    </row>
    <row r="117" ht="14.25" customHeight="1">
      <c r="Q117" s="7"/>
    </row>
    <row r="118" ht="14.25" customHeight="1">
      <c r="Q118" s="7"/>
    </row>
    <row r="119" ht="14.25" customHeight="1">
      <c r="Q119" s="7"/>
    </row>
    <row r="120" ht="14.25" customHeight="1">
      <c r="Q120" s="7"/>
    </row>
    <row r="121" ht="14.25" customHeight="1">
      <c r="Q121" s="7"/>
    </row>
    <row r="122" ht="14.25" customHeight="1">
      <c r="Q122" s="7"/>
    </row>
    <row r="123" ht="14.25" customHeight="1">
      <c r="Q123" s="7"/>
    </row>
    <row r="124" ht="14.25" customHeight="1">
      <c r="Q124" s="7"/>
    </row>
    <row r="125" ht="14.25" customHeight="1">
      <c r="Q125" s="7"/>
    </row>
    <row r="126" ht="14.25" customHeight="1">
      <c r="Q126" s="7"/>
    </row>
    <row r="127" ht="14.25" customHeight="1">
      <c r="Q127" s="7"/>
    </row>
    <row r="128" ht="14.25" customHeight="1">
      <c r="Q128" s="7"/>
    </row>
    <row r="129" ht="14.25" customHeight="1">
      <c r="Q129" s="7"/>
    </row>
    <row r="130" ht="14.25" customHeight="1">
      <c r="Q130" s="7"/>
    </row>
    <row r="131" ht="14.25" customHeight="1">
      <c r="Q131" s="7"/>
    </row>
    <row r="132" ht="14.25" customHeight="1">
      <c r="Q132" s="7"/>
    </row>
    <row r="133" ht="14.25" customHeight="1">
      <c r="Q133" s="7"/>
    </row>
    <row r="134" ht="14.25" customHeight="1">
      <c r="Q134" s="7"/>
    </row>
    <row r="135" ht="14.25" customHeight="1">
      <c r="Q135" s="7"/>
    </row>
    <row r="136" ht="14.25" customHeight="1">
      <c r="Q136" s="7"/>
    </row>
    <row r="137" ht="14.25" customHeight="1">
      <c r="Q137" s="7"/>
    </row>
    <row r="138" ht="14.25" customHeight="1">
      <c r="Q138" s="7"/>
    </row>
    <row r="139" ht="14.25" customHeight="1">
      <c r="Q139" s="7"/>
    </row>
    <row r="140" ht="14.25" customHeight="1">
      <c r="Q140" s="7"/>
    </row>
    <row r="141" ht="14.25" customHeight="1">
      <c r="Q141" s="7"/>
    </row>
    <row r="142" ht="14.25" customHeight="1">
      <c r="Q142" s="7"/>
    </row>
    <row r="143" ht="14.25" customHeight="1">
      <c r="Q143" s="7"/>
    </row>
    <row r="144" ht="14.25" customHeight="1">
      <c r="Q144" s="7"/>
    </row>
    <row r="145" ht="14.25" customHeight="1">
      <c r="Q145" s="7"/>
    </row>
    <row r="146" ht="14.25" customHeight="1">
      <c r="Q146" s="7"/>
    </row>
    <row r="147" ht="14.25" customHeight="1">
      <c r="Q147" s="7"/>
    </row>
    <row r="148" ht="14.25" customHeight="1">
      <c r="Q148" s="7"/>
    </row>
    <row r="149" ht="14.25" customHeight="1">
      <c r="Q149" s="7"/>
    </row>
    <row r="150" ht="14.25" customHeight="1">
      <c r="Q150" s="7"/>
    </row>
    <row r="151" ht="14.25" customHeight="1">
      <c r="Q151" s="7"/>
    </row>
    <row r="152" ht="14.25" customHeight="1">
      <c r="Q152" s="7"/>
    </row>
    <row r="153" ht="14.25" customHeight="1">
      <c r="Q153" s="7"/>
    </row>
    <row r="154" ht="14.25" customHeight="1">
      <c r="Q154" s="7"/>
    </row>
    <row r="155" ht="14.25" customHeight="1">
      <c r="Q155" s="7"/>
    </row>
    <row r="156" ht="14.25" customHeight="1">
      <c r="Q156" s="7"/>
    </row>
    <row r="157" ht="14.25" customHeight="1">
      <c r="Q157" s="7"/>
    </row>
    <row r="158" ht="14.25" customHeight="1">
      <c r="Q158" s="7"/>
    </row>
    <row r="159" ht="14.25" customHeight="1">
      <c r="Q159" s="7"/>
    </row>
    <row r="160" ht="14.25" customHeight="1">
      <c r="Q160" s="7"/>
    </row>
    <row r="161" ht="14.25" customHeight="1">
      <c r="Q161" s="7"/>
    </row>
    <row r="162" ht="14.25" customHeight="1">
      <c r="Q162" s="7"/>
    </row>
    <row r="163" ht="14.25" customHeight="1">
      <c r="Q163" s="7"/>
    </row>
    <row r="164" ht="14.25" customHeight="1">
      <c r="Q164" s="7"/>
    </row>
    <row r="165" ht="14.25" customHeight="1">
      <c r="Q165" s="7"/>
    </row>
    <row r="166" ht="14.25" customHeight="1">
      <c r="Q166" s="7"/>
    </row>
    <row r="167" ht="14.25" customHeight="1">
      <c r="Q167" s="7"/>
    </row>
    <row r="168" ht="14.25" customHeight="1">
      <c r="Q168" s="7"/>
    </row>
    <row r="169" ht="14.25" customHeight="1">
      <c r="Q169" s="7"/>
    </row>
    <row r="170" ht="14.25" customHeight="1">
      <c r="Q170" s="7"/>
    </row>
    <row r="171" ht="14.25" customHeight="1">
      <c r="Q171" s="7"/>
    </row>
    <row r="172" ht="14.25" customHeight="1">
      <c r="Q172" s="7"/>
    </row>
    <row r="173" ht="14.25" customHeight="1">
      <c r="Q173" s="7"/>
    </row>
    <row r="174" ht="14.25" customHeight="1">
      <c r="Q174" s="7"/>
    </row>
    <row r="175" ht="14.25" customHeight="1">
      <c r="Q175" s="7"/>
    </row>
    <row r="176" ht="14.25" customHeight="1">
      <c r="Q176" s="7"/>
    </row>
    <row r="177" ht="14.25" customHeight="1">
      <c r="Q177" s="7"/>
    </row>
    <row r="178" ht="14.25" customHeight="1">
      <c r="Q178" s="7"/>
    </row>
    <row r="179" ht="14.25" customHeight="1">
      <c r="Q179" s="7"/>
    </row>
    <row r="180" ht="14.25" customHeight="1">
      <c r="Q180" s="7"/>
    </row>
    <row r="181" ht="14.25" customHeight="1">
      <c r="Q181" s="7"/>
    </row>
    <row r="182" ht="14.25" customHeight="1">
      <c r="Q182" s="7"/>
    </row>
    <row r="183" ht="14.25" customHeight="1">
      <c r="Q183" s="7"/>
    </row>
    <row r="184" ht="14.25" customHeight="1">
      <c r="Q184" s="7"/>
    </row>
    <row r="185" ht="14.25" customHeight="1">
      <c r="Q185" s="7"/>
    </row>
    <row r="186" ht="14.25" customHeight="1">
      <c r="Q186" s="7"/>
    </row>
    <row r="187" ht="14.25" customHeight="1">
      <c r="Q187" s="7"/>
    </row>
    <row r="188" ht="14.25" customHeight="1">
      <c r="Q188" s="7"/>
    </row>
    <row r="189" ht="14.25" customHeight="1">
      <c r="Q189" s="7"/>
    </row>
    <row r="190" ht="14.25" customHeight="1">
      <c r="Q190" s="7"/>
    </row>
    <row r="191" ht="14.25" customHeight="1">
      <c r="Q191" s="7"/>
    </row>
    <row r="192" ht="14.25" customHeight="1">
      <c r="Q192" s="7"/>
    </row>
    <row r="193" ht="14.25" customHeight="1">
      <c r="Q193" s="7"/>
    </row>
    <row r="194" ht="14.25" customHeight="1">
      <c r="Q194" s="7"/>
    </row>
    <row r="195" ht="14.25" customHeight="1">
      <c r="Q195" s="7"/>
    </row>
    <row r="196" ht="14.25" customHeight="1">
      <c r="Q196" s="7"/>
    </row>
    <row r="197" ht="14.25" customHeight="1">
      <c r="Q197" s="7"/>
    </row>
    <row r="198" ht="14.25" customHeight="1">
      <c r="Q198" s="7"/>
    </row>
    <row r="199" ht="14.25" customHeight="1">
      <c r="Q199" s="7"/>
    </row>
    <row r="200" ht="14.25" customHeight="1">
      <c r="Q200" s="7"/>
    </row>
    <row r="201" ht="14.25" customHeight="1">
      <c r="Q201" s="7"/>
    </row>
    <row r="202" ht="14.25" customHeight="1">
      <c r="Q202" s="7"/>
    </row>
    <row r="203" ht="14.25" customHeight="1">
      <c r="Q203" s="7"/>
    </row>
    <row r="204" ht="14.25" customHeight="1">
      <c r="Q204" s="7"/>
    </row>
    <row r="205" ht="14.25" customHeight="1">
      <c r="Q205" s="7"/>
    </row>
    <row r="206" ht="14.25" customHeight="1">
      <c r="Q206" s="7"/>
    </row>
    <row r="207" ht="14.25" customHeight="1">
      <c r="Q207" s="7"/>
    </row>
    <row r="208" ht="14.25" customHeight="1">
      <c r="Q208" s="7"/>
    </row>
    <row r="209" ht="14.25" customHeight="1">
      <c r="Q209" s="7"/>
    </row>
    <row r="210" ht="14.25" customHeight="1">
      <c r="Q210" s="7"/>
    </row>
    <row r="211" ht="14.25" customHeight="1">
      <c r="Q211" s="7"/>
    </row>
    <row r="212" ht="14.25" customHeight="1">
      <c r="Q212" s="7"/>
    </row>
    <row r="213" ht="14.25" customHeight="1">
      <c r="Q213" s="7"/>
    </row>
    <row r="214" ht="14.25" customHeight="1">
      <c r="Q214" s="7"/>
    </row>
    <row r="215" ht="14.25" customHeight="1">
      <c r="Q215" s="7"/>
    </row>
    <row r="216" ht="14.25" customHeight="1">
      <c r="Q216" s="7"/>
    </row>
    <row r="217" ht="14.25" customHeight="1">
      <c r="Q217" s="7"/>
    </row>
    <row r="218" ht="14.25" customHeight="1">
      <c r="Q218" s="7"/>
    </row>
    <row r="219" ht="14.25" customHeight="1">
      <c r="Q219" s="7"/>
    </row>
    <row r="220" ht="14.25" customHeight="1">
      <c r="Q220" s="7"/>
    </row>
    <row r="221" ht="14.25" customHeight="1">
      <c r="Q221" s="7"/>
    </row>
    <row r="222" ht="14.25" customHeight="1">
      <c r="Q222" s="7"/>
    </row>
    <row r="223" ht="14.25" customHeight="1">
      <c r="Q223" s="7"/>
    </row>
    <row r="224" ht="14.25" customHeight="1">
      <c r="Q224" s="7"/>
    </row>
    <row r="225" ht="14.25" customHeight="1">
      <c r="Q225" s="7"/>
    </row>
    <row r="226" ht="14.25" customHeight="1">
      <c r="Q226" s="7"/>
    </row>
    <row r="227" ht="14.25" customHeight="1">
      <c r="Q227" s="7"/>
    </row>
    <row r="228" ht="14.25" customHeight="1">
      <c r="Q228" s="7"/>
    </row>
    <row r="229" ht="14.25" customHeight="1">
      <c r="Q229" s="7"/>
    </row>
    <row r="230" ht="14.25" customHeight="1">
      <c r="Q230" s="7"/>
    </row>
    <row r="231" ht="14.25" customHeight="1">
      <c r="Q231" s="7"/>
    </row>
    <row r="232" ht="14.25" customHeight="1">
      <c r="Q232" s="7"/>
    </row>
    <row r="233" ht="14.25" customHeight="1">
      <c r="Q233" s="7"/>
    </row>
    <row r="234" ht="14.25" customHeight="1">
      <c r="Q234" s="7"/>
    </row>
    <row r="235" ht="14.25" customHeight="1">
      <c r="Q235" s="7"/>
    </row>
    <row r="236" ht="14.25" customHeight="1">
      <c r="Q236" s="7"/>
    </row>
    <row r="237" ht="14.25" customHeight="1">
      <c r="Q237" s="7"/>
    </row>
    <row r="238" ht="14.25" customHeight="1">
      <c r="Q238" s="7"/>
    </row>
    <row r="239" ht="14.25" customHeight="1">
      <c r="Q239" s="7"/>
    </row>
    <row r="240" ht="14.25" customHeight="1">
      <c r="Q240" s="7"/>
    </row>
    <row r="241" ht="14.25" customHeight="1">
      <c r="Q241" s="7"/>
    </row>
    <row r="242" ht="14.25" customHeight="1">
      <c r="Q242" s="7"/>
    </row>
    <row r="243" ht="14.25" customHeight="1">
      <c r="Q243" s="7"/>
    </row>
    <row r="244" ht="14.25" customHeight="1">
      <c r="Q244" s="7"/>
    </row>
    <row r="245" ht="14.25" customHeight="1">
      <c r="Q245" s="7"/>
    </row>
    <row r="246" ht="14.25" customHeight="1">
      <c r="Q246" s="7"/>
    </row>
    <row r="247" ht="14.25" customHeight="1">
      <c r="Q247" s="7"/>
    </row>
    <row r="248" ht="14.25" customHeight="1">
      <c r="Q248" s="7"/>
    </row>
    <row r="249" ht="14.25" customHeight="1">
      <c r="Q249" s="7"/>
    </row>
    <row r="250" ht="14.25" customHeight="1">
      <c r="Q250" s="7"/>
    </row>
    <row r="251" ht="14.25" customHeight="1">
      <c r="Q251" s="7"/>
    </row>
    <row r="252" ht="14.25" customHeight="1">
      <c r="Q252" s="7"/>
    </row>
    <row r="253" ht="14.25" customHeight="1">
      <c r="Q253" s="7"/>
    </row>
    <row r="254" ht="14.25" customHeight="1">
      <c r="Q254" s="7"/>
    </row>
    <row r="255" ht="14.25" customHeight="1">
      <c r="Q255" s="7"/>
    </row>
    <row r="256" ht="14.25" customHeight="1">
      <c r="Q256" s="7"/>
    </row>
    <row r="257" ht="14.25" customHeight="1">
      <c r="Q257" s="7"/>
    </row>
    <row r="258" ht="14.25" customHeight="1">
      <c r="Q258" s="7"/>
    </row>
    <row r="259" ht="14.25" customHeight="1">
      <c r="Q259" s="7"/>
    </row>
    <row r="260" ht="14.25" customHeight="1">
      <c r="Q260" s="7"/>
    </row>
    <row r="261" ht="14.25" customHeight="1">
      <c r="Q261" s="7"/>
    </row>
    <row r="262" ht="14.25" customHeight="1">
      <c r="Q262" s="7"/>
    </row>
    <row r="263" ht="14.25" customHeight="1">
      <c r="Q263" s="7"/>
    </row>
    <row r="264" ht="14.25" customHeight="1">
      <c r="Q264" s="7"/>
    </row>
    <row r="265" ht="14.25" customHeight="1">
      <c r="Q265" s="7"/>
    </row>
    <row r="266" ht="14.25" customHeight="1">
      <c r="Q266" s="7"/>
    </row>
    <row r="267" ht="14.25" customHeight="1">
      <c r="Q267" s="7"/>
    </row>
    <row r="268" ht="14.25" customHeight="1">
      <c r="Q268" s="7"/>
    </row>
    <row r="269" ht="14.25" customHeight="1">
      <c r="Q269" s="7"/>
    </row>
    <row r="270" ht="14.25" customHeight="1">
      <c r="Q270" s="7"/>
    </row>
    <row r="271" ht="14.25" customHeight="1">
      <c r="Q271" s="7"/>
    </row>
    <row r="272" ht="14.25" customHeight="1">
      <c r="Q272" s="7"/>
    </row>
    <row r="273" ht="14.25" customHeight="1">
      <c r="Q273" s="7"/>
    </row>
    <row r="274" ht="14.25" customHeight="1">
      <c r="Q274" s="7"/>
    </row>
    <row r="275" ht="14.25" customHeight="1">
      <c r="Q275" s="7"/>
    </row>
    <row r="276" ht="14.25" customHeight="1">
      <c r="Q276" s="7"/>
    </row>
    <row r="277" ht="14.25" customHeight="1">
      <c r="Q277" s="7"/>
    </row>
    <row r="278" ht="14.25" customHeight="1">
      <c r="Q278" s="7"/>
    </row>
    <row r="279" ht="14.25" customHeight="1">
      <c r="Q279" s="7"/>
    </row>
    <row r="280" ht="14.25" customHeight="1">
      <c r="Q280" s="7"/>
    </row>
    <row r="281" ht="14.25" customHeight="1">
      <c r="Q281" s="7"/>
    </row>
    <row r="282" ht="14.25" customHeight="1">
      <c r="Q282" s="7"/>
    </row>
    <row r="283" ht="14.25" customHeight="1">
      <c r="Q283" s="7"/>
    </row>
    <row r="284" ht="14.25" customHeight="1">
      <c r="Q284" s="7"/>
    </row>
    <row r="285" ht="14.25" customHeight="1">
      <c r="Q285" s="7"/>
    </row>
    <row r="286" ht="14.25" customHeight="1">
      <c r="Q286" s="7"/>
    </row>
    <row r="287" ht="14.25" customHeight="1">
      <c r="Q287" s="7"/>
    </row>
    <row r="288" ht="14.25" customHeight="1">
      <c r="Q288" s="7"/>
    </row>
    <row r="289" ht="14.25" customHeight="1">
      <c r="Q289" s="7"/>
    </row>
    <row r="290" ht="14.25" customHeight="1">
      <c r="Q290" s="7"/>
    </row>
    <row r="291" ht="14.25" customHeight="1">
      <c r="Q291" s="7"/>
    </row>
    <row r="292" ht="14.25" customHeight="1">
      <c r="Q292" s="7"/>
    </row>
    <row r="293" ht="14.25" customHeight="1">
      <c r="Q293" s="7"/>
    </row>
    <row r="294" ht="14.25" customHeight="1">
      <c r="Q294" s="7"/>
    </row>
    <row r="295" ht="14.25" customHeight="1">
      <c r="Q295" s="7"/>
    </row>
    <row r="296" ht="14.25" customHeight="1">
      <c r="Q296" s="7"/>
    </row>
    <row r="297" ht="14.25" customHeight="1">
      <c r="Q297" s="7"/>
    </row>
    <row r="298" ht="14.25" customHeight="1">
      <c r="Q298" s="7"/>
    </row>
    <row r="299" ht="14.25" customHeight="1">
      <c r="Q299" s="7"/>
    </row>
    <row r="300" ht="14.25" customHeight="1">
      <c r="Q300" s="7"/>
    </row>
    <row r="301" ht="14.25" customHeight="1">
      <c r="Q301" s="7"/>
    </row>
    <row r="302" ht="14.25" customHeight="1">
      <c r="Q302" s="7"/>
    </row>
    <row r="303" ht="14.25" customHeight="1">
      <c r="Q303" s="7"/>
    </row>
    <row r="304" ht="14.25" customHeight="1">
      <c r="Q304" s="7"/>
    </row>
    <row r="305" ht="14.25" customHeight="1">
      <c r="Q305" s="7"/>
    </row>
    <row r="306" ht="14.25" customHeight="1">
      <c r="Q306" s="7"/>
    </row>
    <row r="307" ht="14.25" customHeight="1">
      <c r="Q307" s="7"/>
    </row>
    <row r="308" ht="14.25" customHeight="1">
      <c r="Q308" s="7"/>
    </row>
    <row r="309" ht="14.25" customHeight="1">
      <c r="Q309" s="7"/>
    </row>
    <row r="310" ht="14.25" customHeight="1">
      <c r="Q310" s="7"/>
    </row>
    <row r="311" ht="14.25" customHeight="1">
      <c r="Q311" s="7"/>
    </row>
    <row r="312" ht="14.25" customHeight="1">
      <c r="Q312" s="7"/>
    </row>
    <row r="313" ht="14.25" customHeight="1">
      <c r="Q313" s="7"/>
    </row>
    <row r="314" ht="14.25" customHeight="1">
      <c r="Q314" s="7"/>
    </row>
    <row r="315" ht="14.25" customHeight="1">
      <c r="Q315" s="7"/>
    </row>
    <row r="316" ht="14.25" customHeight="1">
      <c r="Q316" s="7"/>
    </row>
    <row r="317" ht="14.25" customHeight="1">
      <c r="Q317" s="7"/>
    </row>
    <row r="318" ht="14.25" customHeight="1">
      <c r="Q318" s="7"/>
    </row>
    <row r="319" ht="14.25" customHeight="1">
      <c r="Q319" s="7"/>
    </row>
    <row r="320" ht="14.25" customHeight="1">
      <c r="Q320" s="7"/>
    </row>
    <row r="321" ht="14.25" customHeight="1">
      <c r="Q321" s="7"/>
    </row>
    <row r="322" ht="14.25" customHeight="1">
      <c r="Q322" s="7"/>
    </row>
    <row r="323" ht="14.25" customHeight="1">
      <c r="Q323" s="7"/>
    </row>
    <row r="324" ht="14.25" customHeight="1">
      <c r="Q324" s="7"/>
    </row>
    <row r="325" ht="14.25" customHeight="1">
      <c r="Q325" s="7"/>
    </row>
    <row r="326" ht="14.25" customHeight="1">
      <c r="Q326" s="7"/>
    </row>
    <row r="327" ht="14.25" customHeight="1">
      <c r="Q327" s="7"/>
    </row>
    <row r="328" ht="14.25" customHeight="1">
      <c r="Q328" s="7"/>
    </row>
    <row r="329" ht="14.25" customHeight="1">
      <c r="Q329" s="7"/>
    </row>
    <row r="330" ht="14.25" customHeight="1">
      <c r="Q330" s="7"/>
    </row>
    <row r="331" ht="14.25" customHeight="1">
      <c r="Q331" s="7"/>
    </row>
    <row r="332" ht="14.25" customHeight="1">
      <c r="Q332" s="7"/>
    </row>
    <row r="333" ht="14.25" customHeight="1">
      <c r="Q333" s="7"/>
    </row>
    <row r="334" ht="14.25" customHeight="1">
      <c r="Q334" s="7"/>
    </row>
    <row r="335" ht="14.25" customHeight="1">
      <c r="Q335" s="7"/>
    </row>
    <row r="336" ht="14.25" customHeight="1">
      <c r="Q336" s="7"/>
    </row>
    <row r="337" ht="14.25" customHeight="1">
      <c r="Q337" s="7"/>
    </row>
    <row r="338" ht="14.25" customHeight="1">
      <c r="Q338" s="7"/>
    </row>
    <row r="339" ht="14.25" customHeight="1">
      <c r="Q339" s="7"/>
    </row>
    <row r="340" ht="14.25" customHeight="1">
      <c r="Q340" s="7"/>
    </row>
    <row r="341" ht="14.25" customHeight="1">
      <c r="Q341" s="7"/>
    </row>
    <row r="342" ht="14.25" customHeight="1">
      <c r="Q342" s="7"/>
    </row>
    <row r="343" ht="14.25" customHeight="1">
      <c r="Q343" s="7"/>
    </row>
    <row r="344" ht="14.25" customHeight="1">
      <c r="Q344" s="7"/>
    </row>
    <row r="345" ht="14.25" customHeight="1">
      <c r="Q345" s="7"/>
    </row>
    <row r="346" ht="14.25" customHeight="1">
      <c r="Q346" s="7"/>
    </row>
    <row r="347" ht="14.25" customHeight="1">
      <c r="Q347" s="7"/>
    </row>
    <row r="348" ht="14.25" customHeight="1">
      <c r="Q348" s="7"/>
    </row>
    <row r="349" ht="14.25" customHeight="1">
      <c r="Q349" s="7"/>
    </row>
    <row r="350" ht="14.25" customHeight="1">
      <c r="Q350" s="7"/>
    </row>
    <row r="351" ht="14.25" customHeight="1">
      <c r="Q351" s="7"/>
    </row>
    <row r="352" ht="14.25" customHeight="1">
      <c r="Q352" s="7"/>
    </row>
    <row r="353" ht="14.25" customHeight="1">
      <c r="Q353" s="7"/>
    </row>
    <row r="354" ht="14.25" customHeight="1">
      <c r="Q354" s="7"/>
    </row>
    <row r="355" ht="14.25" customHeight="1">
      <c r="Q355" s="7"/>
    </row>
    <row r="356" ht="14.25" customHeight="1">
      <c r="Q356" s="7"/>
    </row>
    <row r="357" ht="14.25" customHeight="1">
      <c r="Q357" s="7"/>
    </row>
    <row r="358" ht="14.25" customHeight="1">
      <c r="Q358" s="7"/>
    </row>
    <row r="359" ht="14.25" customHeight="1">
      <c r="Q359" s="7"/>
    </row>
    <row r="360" ht="14.25" customHeight="1">
      <c r="Q360" s="7"/>
    </row>
    <row r="361" ht="14.25" customHeight="1">
      <c r="Q361" s="7"/>
    </row>
    <row r="362" ht="14.25" customHeight="1">
      <c r="Q362" s="7"/>
    </row>
    <row r="363" ht="14.25" customHeight="1">
      <c r="Q363" s="7"/>
    </row>
    <row r="364" ht="14.25" customHeight="1">
      <c r="Q364" s="7"/>
    </row>
    <row r="365" ht="14.25" customHeight="1">
      <c r="Q365" s="7"/>
    </row>
    <row r="366" ht="14.25" customHeight="1">
      <c r="Q366" s="7"/>
    </row>
    <row r="367" ht="14.25" customHeight="1">
      <c r="Q367" s="7"/>
    </row>
    <row r="368" ht="14.25" customHeight="1">
      <c r="Q368" s="7"/>
    </row>
    <row r="369" ht="14.25" customHeight="1">
      <c r="Q369" s="7"/>
    </row>
    <row r="370" ht="14.25" customHeight="1">
      <c r="Q370" s="7"/>
    </row>
    <row r="371" ht="14.25" customHeight="1">
      <c r="Q371" s="7"/>
    </row>
    <row r="372" ht="14.25" customHeight="1">
      <c r="Q372" s="7"/>
    </row>
    <row r="373" ht="14.25" customHeight="1">
      <c r="Q373" s="7"/>
    </row>
    <row r="374" ht="14.25" customHeight="1">
      <c r="Q374" s="7"/>
    </row>
    <row r="375" ht="14.25" customHeight="1">
      <c r="Q375" s="7"/>
    </row>
    <row r="376" ht="14.25" customHeight="1">
      <c r="Q376" s="7"/>
    </row>
    <row r="377" ht="14.25" customHeight="1">
      <c r="Q377" s="7"/>
    </row>
    <row r="378" ht="14.25" customHeight="1">
      <c r="Q378" s="7"/>
    </row>
    <row r="379" ht="14.25" customHeight="1">
      <c r="Q379" s="7"/>
    </row>
    <row r="380" ht="14.25" customHeight="1">
      <c r="Q380" s="7"/>
    </row>
    <row r="381" ht="14.25" customHeight="1">
      <c r="Q381" s="7"/>
    </row>
    <row r="382" ht="14.25" customHeight="1">
      <c r="Q382" s="7"/>
    </row>
    <row r="383" ht="14.25" customHeight="1">
      <c r="Q383" s="7"/>
    </row>
    <row r="384" ht="14.25" customHeight="1">
      <c r="Q384" s="7"/>
    </row>
    <row r="385" ht="14.25" customHeight="1">
      <c r="Q385" s="7"/>
    </row>
    <row r="386" ht="14.25" customHeight="1">
      <c r="Q386" s="7"/>
    </row>
    <row r="387" ht="14.25" customHeight="1">
      <c r="Q387" s="7"/>
    </row>
    <row r="388" ht="14.25" customHeight="1">
      <c r="Q388" s="7"/>
    </row>
    <row r="389" ht="14.25" customHeight="1">
      <c r="Q389" s="7"/>
    </row>
    <row r="390" ht="14.25" customHeight="1">
      <c r="Q390" s="7"/>
    </row>
    <row r="391" ht="14.25" customHeight="1">
      <c r="Q391" s="7"/>
    </row>
    <row r="392" ht="14.25" customHeight="1">
      <c r="Q392" s="7"/>
    </row>
    <row r="393" ht="14.25" customHeight="1">
      <c r="Q393" s="7"/>
    </row>
    <row r="394" ht="14.25" customHeight="1">
      <c r="Q394" s="7"/>
    </row>
    <row r="395" ht="14.25" customHeight="1">
      <c r="Q395" s="7"/>
    </row>
    <row r="396" ht="14.25" customHeight="1">
      <c r="Q396" s="7"/>
    </row>
    <row r="397" ht="14.25" customHeight="1">
      <c r="Q397" s="7"/>
    </row>
    <row r="398" ht="14.25" customHeight="1">
      <c r="Q398" s="7"/>
    </row>
    <row r="399" ht="14.25" customHeight="1">
      <c r="Q399" s="7"/>
    </row>
    <row r="400" ht="14.25" customHeight="1">
      <c r="Q400" s="7"/>
    </row>
    <row r="401" ht="14.25" customHeight="1">
      <c r="Q401" s="7"/>
    </row>
    <row r="402" ht="14.25" customHeight="1">
      <c r="Q402" s="7"/>
    </row>
    <row r="403" ht="14.25" customHeight="1">
      <c r="Q403" s="7"/>
    </row>
    <row r="404" ht="14.25" customHeight="1">
      <c r="Q404" s="7"/>
    </row>
    <row r="405" ht="14.25" customHeight="1">
      <c r="Q405" s="7"/>
    </row>
    <row r="406" ht="14.25" customHeight="1">
      <c r="Q406" s="7"/>
    </row>
    <row r="407" ht="14.25" customHeight="1">
      <c r="Q407" s="7"/>
    </row>
    <row r="408" ht="14.25" customHeight="1">
      <c r="Q408" s="7"/>
    </row>
    <row r="409" ht="14.25" customHeight="1">
      <c r="Q409" s="7"/>
    </row>
    <row r="410" ht="14.25" customHeight="1">
      <c r="Q410" s="7"/>
    </row>
    <row r="411" ht="14.25" customHeight="1">
      <c r="Q411" s="7"/>
    </row>
    <row r="412" ht="14.25" customHeight="1">
      <c r="Q412" s="7"/>
    </row>
    <row r="413" ht="14.25" customHeight="1">
      <c r="Q413" s="7"/>
    </row>
    <row r="414" ht="14.25" customHeight="1">
      <c r="Q414" s="7"/>
    </row>
    <row r="415" ht="14.25" customHeight="1">
      <c r="Q415" s="7"/>
    </row>
    <row r="416" ht="14.25" customHeight="1">
      <c r="Q416" s="7"/>
    </row>
    <row r="417" ht="14.25" customHeight="1">
      <c r="Q417" s="7"/>
    </row>
    <row r="418" ht="14.25" customHeight="1">
      <c r="Q418" s="7"/>
    </row>
    <row r="419" ht="14.25" customHeight="1">
      <c r="Q419" s="7"/>
    </row>
    <row r="420" ht="14.25" customHeight="1">
      <c r="Q420" s="7"/>
    </row>
    <row r="421" ht="14.25" customHeight="1">
      <c r="Q421" s="7"/>
    </row>
    <row r="422" ht="14.25" customHeight="1">
      <c r="Q422" s="7"/>
    </row>
    <row r="423" ht="14.25" customHeight="1">
      <c r="Q423" s="7"/>
    </row>
    <row r="424" ht="14.25" customHeight="1">
      <c r="Q424" s="7"/>
    </row>
    <row r="425" ht="14.25" customHeight="1">
      <c r="Q425" s="7"/>
    </row>
    <row r="426" ht="14.25" customHeight="1">
      <c r="Q426" s="7"/>
    </row>
    <row r="427" ht="14.25" customHeight="1">
      <c r="Q427" s="7"/>
    </row>
    <row r="428" ht="14.25" customHeight="1">
      <c r="Q428" s="7"/>
    </row>
    <row r="429" ht="14.25" customHeight="1">
      <c r="Q429" s="7"/>
    </row>
    <row r="430" ht="14.25" customHeight="1">
      <c r="Q430" s="7"/>
    </row>
    <row r="431" ht="14.25" customHeight="1">
      <c r="Q431" s="7"/>
    </row>
    <row r="432" ht="14.25" customHeight="1">
      <c r="Q432" s="7"/>
    </row>
    <row r="433" ht="14.25" customHeight="1">
      <c r="Q433" s="7"/>
    </row>
    <row r="434" ht="14.25" customHeight="1">
      <c r="Q434" s="7"/>
    </row>
    <row r="435" ht="14.25" customHeight="1">
      <c r="Q435" s="7"/>
    </row>
    <row r="436" ht="14.25" customHeight="1">
      <c r="Q436" s="7"/>
    </row>
    <row r="437" ht="14.25" customHeight="1">
      <c r="Q437" s="7"/>
    </row>
    <row r="438" ht="14.25" customHeight="1">
      <c r="Q438" s="7"/>
    </row>
    <row r="439" ht="14.25" customHeight="1">
      <c r="Q439" s="7"/>
    </row>
    <row r="440" ht="14.25" customHeight="1">
      <c r="Q440" s="7"/>
    </row>
    <row r="441" ht="14.25" customHeight="1">
      <c r="Q441" s="7"/>
    </row>
    <row r="442" ht="14.25" customHeight="1">
      <c r="Q442" s="7"/>
    </row>
    <row r="443" ht="14.25" customHeight="1">
      <c r="Q443" s="7"/>
    </row>
    <row r="444" ht="14.25" customHeight="1">
      <c r="Q444" s="7"/>
    </row>
    <row r="445" ht="14.25" customHeight="1">
      <c r="Q445" s="7"/>
    </row>
    <row r="446" ht="14.25" customHeight="1">
      <c r="Q446" s="7"/>
    </row>
    <row r="447" ht="14.25" customHeight="1">
      <c r="Q447" s="7"/>
    </row>
    <row r="448" ht="14.25" customHeight="1">
      <c r="Q448" s="7"/>
    </row>
    <row r="449" ht="14.25" customHeight="1">
      <c r="Q449" s="7"/>
    </row>
    <row r="450" ht="14.25" customHeight="1">
      <c r="Q450" s="7"/>
    </row>
    <row r="451" ht="14.25" customHeight="1">
      <c r="Q451" s="7"/>
    </row>
    <row r="452" ht="14.25" customHeight="1">
      <c r="Q452" s="7"/>
    </row>
    <row r="453" ht="14.25" customHeight="1">
      <c r="Q453" s="7"/>
    </row>
    <row r="454" ht="14.25" customHeight="1">
      <c r="Q454" s="7"/>
    </row>
    <row r="455" ht="14.25" customHeight="1">
      <c r="Q455" s="7"/>
    </row>
    <row r="456" ht="14.25" customHeight="1">
      <c r="Q456" s="7"/>
    </row>
    <row r="457" ht="14.25" customHeight="1">
      <c r="Q457" s="7"/>
    </row>
    <row r="458" ht="14.25" customHeight="1">
      <c r="Q458" s="7"/>
    </row>
    <row r="459" ht="14.25" customHeight="1">
      <c r="Q459" s="7"/>
    </row>
    <row r="460" ht="14.25" customHeight="1">
      <c r="Q460" s="7"/>
    </row>
    <row r="461" ht="14.25" customHeight="1">
      <c r="Q461" s="7"/>
    </row>
    <row r="462" ht="14.25" customHeight="1">
      <c r="Q462" s="7"/>
    </row>
    <row r="463" ht="14.25" customHeight="1">
      <c r="Q463" s="7"/>
    </row>
    <row r="464" ht="14.25" customHeight="1">
      <c r="Q464" s="7"/>
    </row>
    <row r="465" ht="14.25" customHeight="1">
      <c r="Q465" s="7"/>
    </row>
    <row r="466" ht="14.25" customHeight="1">
      <c r="Q466" s="7"/>
    </row>
    <row r="467" ht="14.25" customHeight="1">
      <c r="Q467" s="7"/>
    </row>
    <row r="468" ht="14.25" customHeight="1">
      <c r="Q468" s="7"/>
    </row>
    <row r="469" ht="14.25" customHeight="1">
      <c r="Q469" s="7"/>
    </row>
    <row r="470" ht="14.25" customHeight="1">
      <c r="Q470" s="7"/>
    </row>
    <row r="471" ht="14.25" customHeight="1">
      <c r="Q471" s="7"/>
    </row>
    <row r="472" ht="14.25" customHeight="1">
      <c r="Q472" s="7"/>
    </row>
    <row r="473" ht="14.25" customHeight="1">
      <c r="Q473" s="7"/>
    </row>
    <row r="474" ht="14.25" customHeight="1">
      <c r="Q474" s="7"/>
    </row>
    <row r="475" ht="14.25" customHeight="1">
      <c r="Q475" s="7"/>
    </row>
    <row r="476" ht="14.25" customHeight="1">
      <c r="Q476" s="7"/>
    </row>
    <row r="477" ht="14.25" customHeight="1">
      <c r="Q477" s="7"/>
    </row>
    <row r="478" ht="14.25" customHeight="1">
      <c r="Q478" s="7"/>
    </row>
    <row r="479" ht="14.25" customHeight="1">
      <c r="Q479" s="7"/>
    </row>
    <row r="480" ht="14.25" customHeight="1">
      <c r="Q480" s="7"/>
    </row>
    <row r="481" ht="14.25" customHeight="1">
      <c r="Q481" s="7"/>
    </row>
    <row r="482" ht="14.25" customHeight="1">
      <c r="Q482" s="7"/>
    </row>
    <row r="483" ht="14.25" customHeight="1">
      <c r="Q483" s="7"/>
    </row>
    <row r="484" ht="14.25" customHeight="1">
      <c r="Q484" s="7"/>
    </row>
    <row r="485" ht="14.25" customHeight="1">
      <c r="Q485" s="7"/>
    </row>
    <row r="486" ht="14.25" customHeight="1">
      <c r="Q486" s="7"/>
    </row>
    <row r="487" ht="14.25" customHeight="1">
      <c r="Q487" s="7"/>
    </row>
    <row r="488" ht="14.25" customHeight="1">
      <c r="Q488" s="7"/>
    </row>
    <row r="489" ht="14.25" customHeight="1">
      <c r="Q489" s="7"/>
    </row>
    <row r="490" ht="14.25" customHeight="1">
      <c r="Q490" s="7"/>
    </row>
    <row r="491" ht="14.25" customHeight="1">
      <c r="Q491" s="7"/>
    </row>
    <row r="492" ht="14.25" customHeight="1">
      <c r="Q492" s="7"/>
    </row>
    <row r="493" ht="14.25" customHeight="1">
      <c r="Q493" s="7"/>
    </row>
    <row r="494" ht="14.25" customHeight="1">
      <c r="Q494" s="7"/>
    </row>
    <row r="495" ht="14.25" customHeight="1">
      <c r="Q495" s="7"/>
    </row>
    <row r="496" ht="14.25" customHeight="1">
      <c r="Q496" s="7"/>
    </row>
    <row r="497" ht="14.25" customHeight="1">
      <c r="Q497" s="7"/>
    </row>
    <row r="498" ht="14.25" customHeight="1">
      <c r="Q498" s="7"/>
    </row>
    <row r="499" ht="14.25" customHeight="1">
      <c r="Q499" s="7"/>
    </row>
    <row r="500" ht="14.25" customHeight="1">
      <c r="Q500" s="7"/>
    </row>
    <row r="501" ht="14.25" customHeight="1">
      <c r="Q501" s="7"/>
    </row>
    <row r="502" ht="14.25" customHeight="1">
      <c r="Q502" s="7"/>
    </row>
    <row r="503" ht="14.25" customHeight="1">
      <c r="Q503" s="7"/>
    </row>
    <row r="504" ht="14.25" customHeight="1">
      <c r="Q504" s="7"/>
    </row>
    <row r="505" ht="14.25" customHeight="1">
      <c r="Q505" s="7"/>
    </row>
    <row r="506" ht="14.25" customHeight="1">
      <c r="Q506" s="7"/>
    </row>
    <row r="507" ht="14.25" customHeight="1">
      <c r="Q507" s="7"/>
    </row>
    <row r="508" ht="14.25" customHeight="1">
      <c r="Q508" s="7"/>
    </row>
    <row r="509" ht="14.25" customHeight="1">
      <c r="Q509" s="7"/>
    </row>
    <row r="510" ht="14.25" customHeight="1">
      <c r="Q510" s="7"/>
    </row>
    <row r="511" ht="14.25" customHeight="1">
      <c r="Q511" s="7"/>
    </row>
    <row r="512" ht="14.25" customHeight="1">
      <c r="Q512" s="7"/>
    </row>
    <row r="513" ht="14.25" customHeight="1">
      <c r="Q513" s="7"/>
    </row>
    <row r="514" ht="14.25" customHeight="1">
      <c r="Q514" s="7"/>
    </row>
    <row r="515" ht="14.25" customHeight="1">
      <c r="Q515" s="7"/>
    </row>
    <row r="516" ht="14.25" customHeight="1">
      <c r="Q516" s="7"/>
    </row>
    <row r="517" ht="14.25" customHeight="1">
      <c r="Q517" s="7"/>
    </row>
    <row r="518" ht="14.25" customHeight="1">
      <c r="Q518" s="7"/>
    </row>
    <row r="519" ht="14.25" customHeight="1">
      <c r="Q519" s="7"/>
    </row>
    <row r="520" ht="14.25" customHeight="1">
      <c r="Q520" s="7"/>
    </row>
    <row r="521" ht="14.25" customHeight="1">
      <c r="Q521" s="7"/>
    </row>
    <row r="522" ht="14.25" customHeight="1">
      <c r="Q522" s="7"/>
    </row>
    <row r="523" ht="14.25" customHeight="1">
      <c r="Q523" s="7"/>
    </row>
    <row r="524" ht="14.25" customHeight="1">
      <c r="Q524" s="7"/>
    </row>
    <row r="525" ht="14.25" customHeight="1">
      <c r="Q525" s="7"/>
    </row>
    <row r="526" ht="14.25" customHeight="1">
      <c r="Q526" s="7"/>
    </row>
    <row r="527" ht="14.25" customHeight="1">
      <c r="Q527" s="7"/>
    </row>
    <row r="528" ht="14.25" customHeight="1">
      <c r="Q528" s="7"/>
    </row>
    <row r="529" ht="14.25" customHeight="1">
      <c r="Q529" s="7"/>
    </row>
    <row r="530" ht="14.25" customHeight="1">
      <c r="Q530" s="7"/>
    </row>
    <row r="531" ht="14.25" customHeight="1">
      <c r="Q531" s="7"/>
    </row>
    <row r="532" ht="14.25" customHeight="1">
      <c r="Q532" s="7"/>
    </row>
    <row r="533" ht="14.25" customHeight="1">
      <c r="Q533" s="7"/>
    </row>
    <row r="534" ht="14.25" customHeight="1">
      <c r="Q534" s="7"/>
    </row>
    <row r="535" ht="14.25" customHeight="1">
      <c r="Q535" s="7"/>
    </row>
    <row r="536" ht="14.25" customHeight="1">
      <c r="Q536" s="7"/>
    </row>
    <row r="537" ht="14.25" customHeight="1">
      <c r="Q537" s="7"/>
    </row>
    <row r="538" ht="14.25" customHeight="1">
      <c r="Q538" s="7"/>
    </row>
    <row r="539" ht="14.25" customHeight="1">
      <c r="Q539" s="7"/>
    </row>
    <row r="540" ht="14.25" customHeight="1">
      <c r="Q540" s="7"/>
    </row>
    <row r="541" ht="14.25" customHeight="1">
      <c r="Q541" s="7"/>
    </row>
    <row r="542" ht="14.25" customHeight="1">
      <c r="Q542" s="7"/>
    </row>
    <row r="543" ht="14.25" customHeight="1">
      <c r="Q543" s="7"/>
    </row>
    <row r="544" ht="14.25" customHeight="1">
      <c r="Q544" s="7"/>
    </row>
    <row r="545" ht="14.25" customHeight="1">
      <c r="Q545" s="7"/>
    </row>
    <row r="546" ht="14.25" customHeight="1">
      <c r="Q546" s="7"/>
    </row>
    <row r="547" ht="14.25" customHeight="1">
      <c r="Q547" s="7"/>
    </row>
    <row r="548" ht="14.25" customHeight="1">
      <c r="Q548" s="7"/>
    </row>
    <row r="549" ht="14.25" customHeight="1">
      <c r="Q549" s="7"/>
    </row>
    <row r="550" ht="14.25" customHeight="1">
      <c r="Q550" s="7"/>
    </row>
    <row r="551" ht="14.25" customHeight="1">
      <c r="Q551" s="7"/>
    </row>
    <row r="552" ht="14.25" customHeight="1">
      <c r="Q552" s="7"/>
    </row>
    <row r="553" ht="14.25" customHeight="1">
      <c r="Q553" s="7"/>
    </row>
    <row r="554" ht="14.25" customHeight="1">
      <c r="Q554" s="7"/>
    </row>
    <row r="555" ht="14.25" customHeight="1">
      <c r="Q555" s="7"/>
    </row>
    <row r="556" ht="14.25" customHeight="1">
      <c r="Q556" s="7"/>
    </row>
    <row r="557" ht="14.25" customHeight="1">
      <c r="Q557" s="7"/>
    </row>
    <row r="558" ht="14.25" customHeight="1">
      <c r="Q558" s="7"/>
    </row>
    <row r="559" ht="14.25" customHeight="1">
      <c r="Q559" s="7"/>
    </row>
    <row r="560" ht="14.25" customHeight="1">
      <c r="Q560" s="7"/>
    </row>
    <row r="561" ht="14.25" customHeight="1">
      <c r="Q561" s="7"/>
    </row>
    <row r="562" ht="14.25" customHeight="1">
      <c r="Q562" s="7"/>
    </row>
    <row r="563" ht="14.25" customHeight="1">
      <c r="Q563" s="7"/>
    </row>
    <row r="564" ht="14.25" customHeight="1">
      <c r="Q564" s="7"/>
    </row>
    <row r="565" ht="14.25" customHeight="1">
      <c r="Q565" s="7"/>
    </row>
    <row r="566" ht="14.25" customHeight="1">
      <c r="Q566" s="7"/>
    </row>
    <row r="567" ht="14.25" customHeight="1">
      <c r="Q567" s="7"/>
    </row>
    <row r="568" ht="14.25" customHeight="1">
      <c r="Q568" s="7"/>
    </row>
    <row r="569" ht="14.25" customHeight="1">
      <c r="Q569" s="7"/>
    </row>
    <row r="570" ht="14.25" customHeight="1">
      <c r="Q570" s="7"/>
    </row>
    <row r="571" ht="14.25" customHeight="1">
      <c r="Q571" s="7"/>
    </row>
    <row r="572" ht="14.25" customHeight="1">
      <c r="Q572" s="7"/>
    </row>
    <row r="573" ht="14.25" customHeight="1">
      <c r="Q573" s="7"/>
    </row>
    <row r="574" ht="14.25" customHeight="1">
      <c r="Q574" s="7"/>
    </row>
    <row r="575" ht="14.25" customHeight="1">
      <c r="Q575" s="7"/>
    </row>
    <row r="576" ht="14.25" customHeight="1">
      <c r="Q576" s="7"/>
    </row>
    <row r="577" ht="14.25" customHeight="1">
      <c r="Q577" s="7"/>
    </row>
    <row r="578" ht="14.25" customHeight="1">
      <c r="Q578" s="7"/>
    </row>
    <row r="579" ht="14.25" customHeight="1">
      <c r="Q579" s="7"/>
    </row>
    <row r="580" ht="14.25" customHeight="1">
      <c r="Q580" s="7"/>
    </row>
    <row r="581" ht="14.25" customHeight="1">
      <c r="Q581" s="7"/>
    </row>
    <row r="582" ht="14.25" customHeight="1">
      <c r="Q582" s="7"/>
    </row>
    <row r="583" ht="14.25" customHeight="1">
      <c r="Q583" s="7"/>
    </row>
    <row r="584" ht="14.25" customHeight="1">
      <c r="Q584" s="7"/>
    </row>
    <row r="585" ht="14.25" customHeight="1">
      <c r="Q585" s="7"/>
    </row>
    <row r="586" ht="14.25" customHeight="1">
      <c r="Q586" s="7"/>
    </row>
    <row r="587" ht="14.25" customHeight="1">
      <c r="Q587" s="7"/>
    </row>
    <row r="588" ht="14.25" customHeight="1">
      <c r="Q588" s="7"/>
    </row>
    <row r="589" ht="14.25" customHeight="1">
      <c r="Q589" s="7"/>
    </row>
    <row r="590" ht="14.25" customHeight="1">
      <c r="Q590" s="7"/>
    </row>
    <row r="591" ht="14.25" customHeight="1">
      <c r="Q591" s="7"/>
    </row>
    <row r="592" ht="14.25" customHeight="1">
      <c r="Q592" s="7"/>
    </row>
    <row r="593" ht="14.25" customHeight="1">
      <c r="Q593" s="7"/>
    </row>
    <row r="594" ht="14.25" customHeight="1">
      <c r="Q594" s="7"/>
    </row>
    <row r="595" ht="14.25" customHeight="1">
      <c r="Q595" s="7"/>
    </row>
    <row r="596" ht="14.25" customHeight="1">
      <c r="Q596" s="7"/>
    </row>
    <row r="597" ht="14.25" customHeight="1">
      <c r="Q597" s="7"/>
    </row>
    <row r="598" ht="14.25" customHeight="1">
      <c r="Q598" s="7"/>
    </row>
    <row r="599" ht="14.25" customHeight="1">
      <c r="Q599" s="7"/>
    </row>
    <row r="600" ht="14.25" customHeight="1">
      <c r="Q600" s="7"/>
    </row>
    <row r="601" ht="14.25" customHeight="1">
      <c r="Q601" s="7"/>
    </row>
    <row r="602" ht="14.25" customHeight="1">
      <c r="Q602" s="7"/>
    </row>
    <row r="603" ht="14.25" customHeight="1">
      <c r="Q603" s="7"/>
    </row>
    <row r="604" ht="14.25" customHeight="1">
      <c r="Q604" s="7"/>
    </row>
    <row r="605" ht="14.25" customHeight="1">
      <c r="Q605" s="7"/>
    </row>
    <row r="606" ht="14.25" customHeight="1">
      <c r="Q606" s="7"/>
    </row>
    <row r="607" ht="14.25" customHeight="1">
      <c r="Q607" s="7"/>
    </row>
    <row r="608" ht="14.25" customHeight="1">
      <c r="Q608" s="7"/>
    </row>
    <row r="609" ht="14.25" customHeight="1">
      <c r="Q609" s="7"/>
    </row>
    <row r="610" ht="14.25" customHeight="1">
      <c r="Q610" s="7"/>
    </row>
    <row r="611" ht="14.25" customHeight="1">
      <c r="Q611" s="7"/>
    </row>
    <row r="612" ht="14.25" customHeight="1">
      <c r="Q612" s="7"/>
    </row>
    <row r="613" ht="14.25" customHeight="1">
      <c r="Q613" s="7"/>
    </row>
    <row r="614" ht="14.25" customHeight="1">
      <c r="Q614" s="7"/>
    </row>
    <row r="615" ht="14.25" customHeight="1">
      <c r="Q615" s="7"/>
    </row>
    <row r="616" ht="14.25" customHeight="1">
      <c r="Q616" s="7"/>
    </row>
    <row r="617" ht="14.25" customHeight="1">
      <c r="Q617" s="7"/>
    </row>
    <row r="618" ht="14.25" customHeight="1">
      <c r="Q618" s="7"/>
    </row>
    <row r="619" ht="14.25" customHeight="1">
      <c r="Q619" s="7"/>
    </row>
    <row r="620" ht="14.25" customHeight="1">
      <c r="Q620" s="7"/>
    </row>
    <row r="621" ht="14.25" customHeight="1">
      <c r="Q621" s="7"/>
    </row>
    <row r="622" ht="14.25" customHeight="1">
      <c r="Q622" s="7"/>
    </row>
    <row r="623" ht="14.25" customHeight="1">
      <c r="Q623" s="7"/>
    </row>
    <row r="624" ht="14.25" customHeight="1">
      <c r="Q624" s="7"/>
    </row>
    <row r="625" ht="14.25" customHeight="1">
      <c r="Q625" s="7"/>
    </row>
    <row r="626" ht="14.25" customHeight="1">
      <c r="Q626" s="7"/>
    </row>
    <row r="627" ht="14.25" customHeight="1">
      <c r="Q627" s="7"/>
    </row>
    <row r="628" ht="14.25" customHeight="1">
      <c r="Q628" s="7"/>
    </row>
    <row r="629" ht="14.25" customHeight="1">
      <c r="Q629" s="7"/>
    </row>
    <row r="630" ht="14.25" customHeight="1">
      <c r="Q630" s="7"/>
    </row>
    <row r="631" ht="14.25" customHeight="1">
      <c r="Q631" s="7"/>
    </row>
    <row r="632" ht="14.25" customHeight="1">
      <c r="Q632" s="7"/>
    </row>
    <row r="633" ht="14.25" customHeight="1">
      <c r="Q633" s="7"/>
    </row>
    <row r="634" ht="14.25" customHeight="1">
      <c r="Q634" s="7"/>
    </row>
    <row r="635" ht="14.25" customHeight="1">
      <c r="Q635" s="7"/>
    </row>
    <row r="636" ht="14.25" customHeight="1">
      <c r="Q636" s="7"/>
    </row>
    <row r="637" ht="14.25" customHeight="1">
      <c r="Q637" s="7"/>
    </row>
    <row r="638" ht="14.25" customHeight="1">
      <c r="Q638" s="7"/>
    </row>
    <row r="639" ht="14.25" customHeight="1">
      <c r="Q639" s="7"/>
    </row>
    <row r="640" ht="14.25" customHeight="1">
      <c r="Q640" s="7"/>
    </row>
    <row r="641" ht="14.25" customHeight="1">
      <c r="Q641" s="7"/>
    </row>
    <row r="642" ht="14.25" customHeight="1">
      <c r="Q642" s="7"/>
    </row>
    <row r="643" ht="14.25" customHeight="1">
      <c r="Q643" s="7"/>
    </row>
    <row r="644" ht="14.25" customHeight="1">
      <c r="Q644" s="7"/>
    </row>
    <row r="645" ht="14.25" customHeight="1">
      <c r="Q645" s="7"/>
    </row>
    <row r="646" ht="14.25" customHeight="1">
      <c r="Q646" s="7"/>
    </row>
    <row r="647" ht="14.25" customHeight="1">
      <c r="Q647" s="7"/>
    </row>
    <row r="648" ht="14.25" customHeight="1">
      <c r="Q648" s="7"/>
    </row>
    <row r="649" ht="14.25" customHeight="1">
      <c r="Q649" s="7"/>
    </row>
    <row r="650" ht="14.25" customHeight="1">
      <c r="Q650" s="7"/>
    </row>
    <row r="651" ht="14.25" customHeight="1">
      <c r="Q651" s="7"/>
    </row>
    <row r="652" ht="14.25" customHeight="1">
      <c r="Q652" s="7"/>
    </row>
    <row r="653" ht="14.25" customHeight="1">
      <c r="Q653" s="7"/>
    </row>
    <row r="654" ht="14.25" customHeight="1">
      <c r="Q654" s="7"/>
    </row>
    <row r="655" ht="14.25" customHeight="1">
      <c r="Q655" s="7"/>
    </row>
    <row r="656" ht="14.25" customHeight="1">
      <c r="Q656" s="7"/>
    </row>
    <row r="657" ht="14.25" customHeight="1">
      <c r="Q657" s="7"/>
    </row>
    <row r="658" ht="14.25" customHeight="1">
      <c r="Q658" s="7"/>
    </row>
    <row r="659" ht="14.25" customHeight="1">
      <c r="Q659" s="7"/>
    </row>
    <row r="660" ht="14.25" customHeight="1">
      <c r="Q660" s="7"/>
    </row>
    <row r="661" ht="14.25" customHeight="1">
      <c r="Q661" s="7"/>
    </row>
    <row r="662" ht="14.25" customHeight="1">
      <c r="Q662" s="7"/>
    </row>
    <row r="663" ht="14.25" customHeight="1">
      <c r="Q663" s="7"/>
    </row>
    <row r="664" ht="14.25" customHeight="1">
      <c r="Q664" s="7"/>
    </row>
    <row r="665" ht="14.25" customHeight="1">
      <c r="Q665" s="7"/>
    </row>
    <row r="666" ht="14.25" customHeight="1">
      <c r="Q666" s="7"/>
    </row>
    <row r="667" ht="14.25" customHeight="1">
      <c r="Q667" s="7"/>
    </row>
    <row r="668" ht="14.25" customHeight="1">
      <c r="Q668" s="7"/>
    </row>
    <row r="669" ht="14.25" customHeight="1">
      <c r="Q669" s="7"/>
    </row>
    <row r="670" ht="14.25" customHeight="1">
      <c r="Q670" s="7"/>
    </row>
    <row r="671" ht="14.25" customHeight="1">
      <c r="Q671" s="7"/>
    </row>
    <row r="672" ht="14.25" customHeight="1">
      <c r="Q672" s="7"/>
    </row>
    <row r="673" ht="14.25" customHeight="1">
      <c r="Q673" s="7"/>
    </row>
    <row r="674" ht="14.25" customHeight="1">
      <c r="Q674" s="7"/>
    </row>
    <row r="675" ht="14.25" customHeight="1">
      <c r="Q675" s="7"/>
    </row>
    <row r="676" ht="14.25" customHeight="1">
      <c r="Q676" s="7"/>
    </row>
    <row r="677" ht="14.25" customHeight="1">
      <c r="Q677" s="7"/>
    </row>
    <row r="678" ht="14.25" customHeight="1">
      <c r="Q678" s="7"/>
    </row>
    <row r="679" ht="14.25" customHeight="1">
      <c r="Q679" s="7"/>
    </row>
    <row r="680" ht="14.25" customHeight="1">
      <c r="Q680" s="7"/>
    </row>
    <row r="681" ht="14.25" customHeight="1">
      <c r="Q681" s="7"/>
    </row>
    <row r="682" ht="14.25" customHeight="1">
      <c r="Q682" s="7"/>
    </row>
    <row r="683" ht="14.25" customHeight="1">
      <c r="Q683" s="7"/>
    </row>
    <row r="684" ht="14.25" customHeight="1">
      <c r="Q684" s="7"/>
    </row>
    <row r="685" ht="14.25" customHeight="1">
      <c r="Q685" s="7"/>
    </row>
    <row r="686" ht="14.25" customHeight="1">
      <c r="Q686" s="7"/>
    </row>
    <row r="687" ht="14.25" customHeight="1">
      <c r="Q687" s="7"/>
    </row>
    <row r="688" ht="14.25" customHeight="1">
      <c r="Q688" s="7"/>
    </row>
    <row r="689" ht="14.25" customHeight="1">
      <c r="Q689" s="7"/>
    </row>
    <row r="690" ht="14.25" customHeight="1">
      <c r="Q690" s="7"/>
    </row>
    <row r="691" ht="14.25" customHeight="1">
      <c r="Q691" s="7"/>
    </row>
    <row r="692" ht="14.25" customHeight="1">
      <c r="Q692" s="7"/>
    </row>
    <row r="693" ht="14.25" customHeight="1">
      <c r="Q693" s="7"/>
    </row>
    <row r="694" ht="14.25" customHeight="1">
      <c r="Q694" s="7"/>
    </row>
    <row r="695" ht="14.25" customHeight="1">
      <c r="Q695" s="7"/>
    </row>
    <row r="696" ht="14.25" customHeight="1">
      <c r="Q696" s="7"/>
    </row>
    <row r="697" ht="14.25" customHeight="1">
      <c r="Q697" s="7"/>
    </row>
    <row r="698" ht="14.25" customHeight="1">
      <c r="Q698" s="7"/>
    </row>
    <row r="699" ht="14.25" customHeight="1">
      <c r="Q699" s="7"/>
    </row>
    <row r="700" ht="14.25" customHeight="1">
      <c r="Q700" s="7"/>
    </row>
    <row r="701" ht="14.25" customHeight="1">
      <c r="Q701" s="7"/>
    </row>
    <row r="702" ht="14.25" customHeight="1">
      <c r="Q702" s="7"/>
    </row>
    <row r="703" ht="14.25" customHeight="1">
      <c r="Q703" s="7"/>
    </row>
    <row r="704" ht="14.25" customHeight="1">
      <c r="Q704" s="7"/>
    </row>
    <row r="705" ht="14.25" customHeight="1">
      <c r="Q705" s="7"/>
    </row>
    <row r="706" ht="14.25" customHeight="1">
      <c r="Q706" s="7"/>
    </row>
    <row r="707" ht="14.25" customHeight="1">
      <c r="Q707" s="7"/>
    </row>
    <row r="708" ht="14.25" customHeight="1">
      <c r="Q708" s="7"/>
    </row>
    <row r="709" ht="14.25" customHeight="1">
      <c r="Q709" s="7"/>
    </row>
    <row r="710" ht="14.25" customHeight="1">
      <c r="Q710" s="7"/>
    </row>
    <row r="711" ht="14.25" customHeight="1">
      <c r="Q711" s="7"/>
    </row>
    <row r="712" ht="14.25" customHeight="1">
      <c r="Q712" s="7"/>
    </row>
    <row r="713" ht="14.25" customHeight="1">
      <c r="Q713" s="7"/>
    </row>
    <row r="714" ht="14.25" customHeight="1">
      <c r="Q714" s="7"/>
    </row>
    <row r="715" ht="14.25" customHeight="1">
      <c r="Q715" s="7"/>
    </row>
    <row r="716" ht="14.25" customHeight="1">
      <c r="Q716" s="7"/>
    </row>
    <row r="717" ht="14.25" customHeight="1">
      <c r="Q717" s="7"/>
    </row>
    <row r="718" ht="14.25" customHeight="1">
      <c r="Q718" s="7"/>
    </row>
    <row r="719" ht="14.25" customHeight="1">
      <c r="Q719" s="7"/>
    </row>
    <row r="720" ht="14.25" customHeight="1">
      <c r="Q720" s="7"/>
    </row>
    <row r="721" ht="14.25" customHeight="1">
      <c r="Q721" s="7"/>
    </row>
    <row r="722" ht="14.25" customHeight="1">
      <c r="Q722" s="7"/>
    </row>
    <row r="723" ht="14.25" customHeight="1">
      <c r="Q723" s="7"/>
    </row>
    <row r="724" ht="14.25" customHeight="1">
      <c r="Q724" s="7"/>
    </row>
    <row r="725" ht="14.25" customHeight="1">
      <c r="Q725" s="7"/>
    </row>
    <row r="726" ht="14.25" customHeight="1">
      <c r="Q726" s="7"/>
    </row>
    <row r="727" ht="14.25" customHeight="1">
      <c r="Q727" s="7"/>
    </row>
    <row r="728" ht="14.25" customHeight="1">
      <c r="Q728" s="7"/>
    </row>
    <row r="729" ht="14.25" customHeight="1">
      <c r="Q729" s="7"/>
    </row>
    <row r="730" ht="14.25" customHeight="1">
      <c r="Q730" s="7"/>
    </row>
    <row r="731" ht="14.25" customHeight="1">
      <c r="Q731" s="7"/>
    </row>
    <row r="732" ht="14.25" customHeight="1">
      <c r="Q732" s="7"/>
    </row>
    <row r="733" ht="14.25" customHeight="1">
      <c r="Q733" s="7"/>
    </row>
    <row r="734" ht="14.25" customHeight="1">
      <c r="Q734" s="7"/>
    </row>
    <row r="735" ht="14.25" customHeight="1">
      <c r="Q735" s="7"/>
    </row>
    <row r="736" ht="14.25" customHeight="1">
      <c r="Q736" s="7"/>
    </row>
    <row r="737" ht="14.25" customHeight="1">
      <c r="Q737" s="7"/>
    </row>
    <row r="738" ht="14.25" customHeight="1">
      <c r="Q738" s="7"/>
    </row>
    <row r="739" ht="14.25" customHeight="1">
      <c r="Q739" s="7"/>
    </row>
    <row r="740" ht="14.25" customHeight="1">
      <c r="Q740" s="7"/>
    </row>
    <row r="741" ht="14.25" customHeight="1">
      <c r="Q741" s="7"/>
    </row>
    <row r="742" ht="14.25" customHeight="1">
      <c r="Q742" s="7"/>
    </row>
    <row r="743" ht="14.25" customHeight="1">
      <c r="Q743" s="7"/>
    </row>
    <row r="744" ht="14.25" customHeight="1">
      <c r="Q744" s="7"/>
    </row>
    <row r="745" ht="14.25" customHeight="1">
      <c r="Q745" s="7"/>
    </row>
    <row r="746" ht="14.25" customHeight="1">
      <c r="Q746" s="7"/>
    </row>
    <row r="747" ht="14.25" customHeight="1">
      <c r="Q747" s="7"/>
    </row>
    <row r="748" ht="14.25" customHeight="1">
      <c r="Q748" s="7"/>
    </row>
    <row r="749" ht="14.25" customHeight="1">
      <c r="Q749" s="7"/>
    </row>
    <row r="750" ht="14.25" customHeight="1">
      <c r="Q750" s="7"/>
    </row>
    <row r="751" ht="14.25" customHeight="1">
      <c r="Q751" s="7"/>
    </row>
    <row r="752" ht="14.25" customHeight="1">
      <c r="Q752" s="7"/>
    </row>
    <row r="753" ht="14.25" customHeight="1">
      <c r="Q753" s="7"/>
    </row>
    <row r="754" ht="14.25" customHeight="1">
      <c r="Q754" s="7"/>
    </row>
    <row r="755" ht="14.25" customHeight="1">
      <c r="Q755" s="7"/>
    </row>
    <row r="756" ht="14.25" customHeight="1">
      <c r="Q756" s="7"/>
    </row>
    <row r="757" ht="14.25" customHeight="1">
      <c r="Q757" s="7"/>
    </row>
    <row r="758" ht="14.25" customHeight="1">
      <c r="Q758" s="7"/>
    </row>
    <row r="759" ht="14.25" customHeight="1">
      <c r="Q759" s="7"/>
    </row>
    <row r="760" ht="14.25" customHeight="1">
      <c r="Q760" s="7"/>
    </row>
    <row r="761" ht="14.25" customHeight="1">
      <c r="Q761" s="7"/>
    </row>
    <row r="762" ht="14.25" customHeight="1">
      <c r="Q762" s="7"/>
    </row>
    <row r="763" ht="14.25" customHeight="1">
      <c r="Q763" s="7"/>
    </row>
    <row r="764" ht="14.25" customHeight="1">
      <c r="Q764" s="7"/>
    </row>
    <row r="765" ht="14.25" customHeight="1">
      <c r="Q765" s="7"/>
    </row>
    <row r="766" ht="14.25" customHeight="1">
      <c r="Q766" s="7"/>
    </row>
    <row r="767" ht="14.25" customHeight="1">
      <c r="Q767" s="7"/>
    </row>
    <row r="768" ht="14.25" customHeight="1">
      <c r="Q768" s="7"/>
    </row>
    <row r="769" ht="14.25" customHeight="1">
      <c r="Q769" s="7"/>
    </row>
    <row r="770" ht="14.25" customHeight="1">
      <c r="Q770" s="7"/>
    </row>
    <row r="771" ht="14.25" customHeight="1">
      <c r="Q771" s="7"/>
    </row>
    <row r="772" ht="14.25" customHeight="1">
      <c r="Q772" s="7"/>
    </row>
    <row r="773" ht="14.25" customHeight="1">
      <c r="Q773" s="7"/>
    </row>
    <row r="774" ht="14.25" customHeight="1">
      <c r="Q774" s="7"/>
    </row>
    <row r="775" ht="14.25" customHeight="1">
      <c r="Q775" s="7"/>
    </row>
    <row r="776" ht="14.25" customHeight="1">
      <c r="Q776" s="7"/>
    </row>
    <row r="777" ht="14.25" customHeight="1">
      <c r="Q777" s="7"/>
    </row>
    <row r="778" ht="14.25" customHeight="1">
      <c r="Q778" s="7"/>
    </row>
    <row r="779" ht="14.25" customHeight="1">
      <c r="Q779" s="7"/>
    </row>
    <row r="780" ht="14.25" customHeight="1">
      <c r="Q780" s="7"/>
    </row>
    <row r="781" ht="14.25" customHeight="1">
      <c r="Q781" s="7"/>
    </row>
    <row r="782" ht="14.25" customHeight="1">
      <c r="Q782" s="7"/>
    </row>
    <row r="783" ht="14.25" customHeight="1">
      <c r="Q783" s="7"/>
    </row>
    <row r="784" ht="14.25" customHeight="1">
      <c r="Q784" s="7"/>
    </row>
    <row r="785" ht="14.25" customHeight="1">
      <c r="Q785" s="7"/>
    </row>
    <row r="786" ht="14.25" customHeight="1">
      <c r="Q786" s="7"/>
    </row>
    <row r="787" ht="14.25" customHeight="1">
      <c r="Q787" s="7"/>
    </row>
    <row r="788" ht="14.25" customHeight="1">
      <c r="Q788" s="7"/>
    </row>
    <row r="789" ht="14.25" customHeight="1">
      <c r="Q789" s="7"/>
    </row>
    <row r="790" ht="14.25" customHeight="1">
      <c r="Q790" s="7"/>
    </row>
    <row r="791" ht="14.25" customHeight="1">
      <c r="Q791" s="7"/>
    </row>
    <row r="792" ht="14.25" customHeight="1">
      <c r="Q792" s="7"/>
    </row>
    <row r="793" ht="14.25" customHeight="1">
      <c r="Q793" s="7"/>
    </row>
    <row r="794" ht="14.25" customHeight="1">
      <c r="Q794" s="7"/>
    </row>
    <row r="795" ht="14.25" customHeight="1">
      <c r="Q795" s="7"/>
    </row>
    <row r="796" ht="14.25" customHeight="1">
      <c r="Q796" s="7"/>
    </row>
    <row r="797" ht="14.25" customHeight="1">
      <c r="Q797" s="7"/>
    </row>
    <row r="798" ht="14.25" customHeight="1">
      <c r="Q798" s="7"/>
    </row>
    <row r="799" ht="14.25" customHeight="1">
      <c r="Q799" s="7"/>
    </row>
    <row r="800" ht="14.25" customHeight="1">
      <c r="Q800" s="7"/>
    </row>
    <row r="801" ht="14.25" customHeight="1">
      <c r="Q801" s="7"/>
    </row>
    <row r="802" ht="14.25" customHeight="1">
      <c r="Q802" s="7"/>
    </row>
    <row r="803" ht="14.25" customHeight="1">
      <c r="Q803" s="7"/>
    </row>
    <row r="804" ht="14.25" customHeight="1">
      <c r="Q804" s="7"/>
    </row>
    <row r="805" ht="14.25" customHeight="1">
      <c r="Q805" s="7"/>
    </row>
    <row r="806" ht="14.25" customHeight="1">
      <c r="Q806" s="7"/>
    </row>
    <row r="807" ht="14.25" customHeight="1">
      <c r="Q807" s="7"/>
    </row>
    <row r="808" ht="14.25" customHeight="1">
      <c r="Q808" s="7"/>
    </row>
    <row r="809" ht="14.25" customHeight="1">
      <c r="Q809" s="7"/>
    </row>
    <row r="810" ht="14.25" customHeight="1">
      <c r="Q810" s="7"/>
    </row>
    <row r="811" ht="14.25" customHeight="1">
      <c r="Q811" s="7"/>
    </row>
    <row r="812" ht="14.25" customHeight="1">
      <c r="Q812" s="7"/>
    </row>
    <row r="813" ht="14.25" customHeight="1">
      <c r="Q813" s="7"/>
    </row>
    <row r="814" ht="14.25" customHeight="1">
      <c r="Q814" s="7"/>
    </row>
    <row r="815" ht="14.25" customHeight="1">
      <c r="Q815" s="7"/>
    </row>
    <row r="816" ht="14.25" customHeight="1">
      <c r="Q816" s="7"/>
    </row>
    <row r="817" ht="14.25" customHeight="1">
      <c r="Q817" s="7"/>
    </row>
    <row r="818" ht="14.25" customHeight="1">
      <c r="Q818" s="7"/>
    </row>
    <row r="819" ht="14.25" customHeight="1">
      <c r="Q819" s="7"/>
    </row>
    <row r="820" ht="14.25" customHeight="1">
      <c r="Q820" s="7"/>
    </row>
    <row r="821" ht="14.25" customHeight="1">
      <c r="Q821" s="7"/>
    </row>
    <row r="822" ht="14.25" customHeight="1">
      <c r="Q822" s="7"/>
    </row>
    <row r="823" ht="14.25" customHeight="1">
      <c r="Q823" s="7"/>
    </row>
    <row r="824" ht="14.25" customHeight="1">
      <c r="Q824" s="7"/>
    </row>
    <row r="825" ht="14.25" customHeight="1">
      <c r="Q825" s="7"/>
    </row>
    <row r="826" ht="14.25" customHeight="1">
      <c r="Q826" s="7"/>
    </row>
    <row r="827" ht="14.25" customHeight="1">
      <c r="Q827" s="7"/>
    </row>
    <row r="828" ht="14.25" customHeight="1">
      <c r="Q828" s="7"/>
    </row>
    <row r="829" ht="14.25" customHeight="1">
      <c r="Q829" s="7"/>
    </row>
    <row r="830" ht="14.25" customHeight="1">
      <c r="Q830" s="7"/>
    </row>
    <row r="831" ht="14.25" customHeight="1">
      <c r="Q831" s="7"/>
    </row>
    <row r="832" ht="14.25" customHeight="1">
      <c r="Q832" s="7"/>
    </row>
    <row r="833" ht="14.25" customHeight="1">
      <c r="Q833" s="7"/>
    </row>
    <row r="834" ht="14.25" customHeight="1">
      <c r="Q834" s="7"/>
    </row>
    <row r="835" ht="14.25" customHeight="1">
      <c r="Q835" s="7"/>
    </row>
    <row r="836" ht="14.25" customHeight="1">
      <c r="Q836" s="7"/>
    </row>
    <row r="837" ht="14.25" customHeight="1">
      <c r="Q837" s="7"/>
    </row>
    <row r="838" ht="14.25" customHeight="1">
      <c r="Q838" s="7"/>
    </row>
    <row r="839" ht="14.25" customHeight="1">
      <c r="Q839" s="7"/>
    </row>
    <row r="840" ht="14.25" customHeight="1">
      <c r="Q840" s="7"/>
    </row>
    <row r="841" ht="14.25" customHeight="1">
      <c r="Q841" s="7"/>
    </row>
    <row r="842" ht="14.25" customHeight="1">
      <c r="Q842" s="7"/>
    </row>
    <row r="843" ht="14.25" customHeight="1">
      <c r="Q843" s="7"/>
    </row>
    <row r="844" ht="14.25" customHeight="1">
      <c r="Q844" s="7"/>
    </row>
    <row r="845" ht="14.25" customHeight="1">
      <c r="Q845" s="7"/>
    </row>
    <row r="846" ht="14.25" customHeight="1">
      <c r="Q846" s="7"/>
    </row>
    <row r="847" ht="14.25" customHeight="1">
      <c r="Q847" s="7"/>
    </row>
    <row r="848" ht="14.25" customHeight="1">
      <c r="Q848" s="7"/>
    </row>
    <row r="849" ht="14.25" customHeight="1">
      <c r="Q849" s="7"/>
    </row>
    <row r="850" ht="14.25" customHeight="1">
      <c r="Q850" s="7"/>
    </row>
    <row r="851" ht="14.25" customHeight="1">
      <c r="Q851" s="7"/>
    </row>
    <row r="852" ht="14.25" customHeight="1">
      <c r="Q852" s="7"/>
    </row>
    <row r="853" ht="14.25" customHeight="1">
      <c r="Q853" s="7"/>
    </row>
    <row r="854" ht="14.25" customHeight="1">
      <c r="Q854" s="7"/>
    </row>
    <row r="855" ht="14.25" customHeight="1">
      <c r="Q855" s="7"/>
    </row>
    <row r="856" ht="14.25" customHeight="1">
      <c r="Q856" s="7"/>
    </row>
    <row r="857" ht="14.25" customHeight="1">
      <c r="Q857" s="7"/>
    </row>
    <row r="858" ht="14.25" customHeight="1">
      <c r="Q858" s="7"/>
    </row>
    <row r="859" ht="14.25" customHeight="1">
      <c r="Q859" s="7"/>
    </row>
    <row r="860" ht="14.25" customHeight="1">
      <c r="Q860" s="7"/>
    </row>
    <row r="861" ht="14.25" customHeight="1">
      <c r="Q861" s="7"/>
    </row>
    <row r="862" ht="14.25" customHeight="1">
      <c r="Q862" s="7"/>
    </row>
    <row r="863" ht="14.25" customHeight="1">
      <c r="Q863" s="7"/>
    </row>
    <row r="864" ht="14.25" customHeight="1">
      <c r="Q864" s="7"/>
    </row>
    <row r="865" ht="14.25" customHeight="1">
      <c r="Q865" s="7"/>
    </row>
    <row r="866" ht="14.25" customHeight="1">
      <c r="Q866" s="7"/>
    </row>
    <row r="867" ht="14.25" customHeight="1">
      <c r="Q867" s="7"/>
    </row>
    <row r="868" ht="14.25" customHeight="1">
      <c r="Q868" s="7"/>
    </row>
    <row r="869" ht="14.25" customHeight="1">
      <c r="Q869" s="7"/>
    </row>
    <row r="870" ht="14.25" customHeight="1">
      <c r="Q870" s="7"/>
    </row>
    <row r="871" ht="14.25" customHeight="1">
      <c r="Q871" s="7"/>
    </row>
    <row r="872" ht="14.25" customHeight="1">
      <c r="Q872" s="7"/>
    </row>
    <row r="873" ht="14.25" customHeight="1">
      <c r="Q873" s="7"/>
    </row>
    <row r="874" ht="14.25" customHeight="1">
      <c r="Q874" s="7"/>
    </row>
    <row r="875" ht="14.25" customHeight="1">
      <c r="Q875" s="7"/>
    </row>
    <row r="876" ht="14.25" customHeight="1">
      <c r="Q876" s="7"/>
    </row>
    <row r="877" ht="14.25" customHeight="1">
      <c r="Q877" s="7"/>
    </row>
    <row r="878" ht="14.25" customHeight="1">
      <c r="Q878" s="7"/>
    </row>
    <row r="879" ht="14.25" customHeight="1">
      <c r="Q879" s="7"/>
    </row>
    <row r="880" ht="14.25" customHeight="1">
      <c r="Q880" s="7"/>
    </row>
    <row r="881" ht="14.25" customHeight="1">
      <c r="Q881" s="7"/>
    </row>
    <row r="882" ht="14.25" customHeight="1">
      <c r="Q882" s="7"/>
    </row>
    <row r="883" ht="14.25" customHeight="1">
      <c r="Q883" s="7"/>
    </row>
    <row r="884" ht="14.25" customHeight="1">
      <c r="Q884" s="7"/>
    </row>
    <row r="885" ht="14.25" customHeight="1">
      <c r="Q885" s="7"/>
    </row>
    <row r="886" ht="14.25" customHeight="1">
      <c r="Q886" s="7"/>
    </row>
    <row r="887" ht="14.25" customHeight="1">
      <c r="Q887" s="7"/>
    </row>
    <row r="888" ht="14.25" customHeight="1">
      <c r="Q888" s="7"/>
    </row>
    <row r="889" ht="14.25" customHeight="1">
      <c r="Q889" s="7"/>
    </row>
    <row r="890" ht="14.25" customHeight="1">
      <c r="Q890" s="7"/>
    </row>
    <row r="891" ht="14.25" customHeight="1">
      <c r="Q891" s="7"/>
    </row>
    <row r="892" ht="14.25" customHeight="1">
      <c r="Q892" s="7"/>
    </row>
    <row r="893" ht="14.25" customHeight="1">
      <c r="Q893" s="7"/>
    </row>
    <row r="894" ht="14.25" customHeight="1">
      <c r="Q894" s="7"/>
    </row>
    <row r="895" ht="14.25" customHeight="1">
      <c r="Q895" s="7"/>
    </row>
    <row r="896" ht="14.25" customHeight="1">
      <c r="Q896" s="7"/>
    </row>
    <row r="897" ht="14.25" customHeight="1">
      <c r="Q897" s="7"/>
    </row>
    <row r="898" ht="14.25" customHeight="1">
      <c r="Q898" s="7"/>
    </row>
    <row r="899" ht="14.25" customHeight="1">
      <c r="Q899" s="7"/>
    </row>
    <row r="900" ht="14.25" customHeight="1">
      <c r="Q900" s="7"/>
    </row>
    <row r="901" ht="14.25" customHeight="1">
      <c r="Q901" s="7"/>
    </row>
    <row r="902" ht="14.25" customHeight="1">
      <c r="Q902" s="7"/>
    </row>
    <row r="903" ht="14.25" customHeight="1">
      <c r="Q903" s="7"/>
    </row>
    <row r="904" ht="14.25" customHeight="1">
      <c r="Q904" s="7"/>
    </row>
    <row r="905" ht="14.25" customHeight="1">
      <c r="Q905" s="7"/>
    </row>
    <row r="906" ht="14.25" customHeight="1">
      <c r="Q906" s="7"/>
    </row>
    <row r="907" ht="14.25" customHeight="1">
      <c r="Q907" s="7"/>
    </row>
    <row r="908" ht="14.25" customHeight="1">
      <c r="Q908" s="7"/>
    </row>
    <row r="909" ht="14.25" customHeight="1">
      <c r="Q909" s="7"/>
    </row>
    <row r="910" ht="14.25" customHeight="1">
      <c r="Q910" s="7"/>
    </row>
    <row r="911" ht="14.25" customHeight="1">
      <c r="Q911" s="7"/>
    </row>
    <row r="912" ht="14.25" customHeight="1">
      <c r="Q912" s="7"/>
    </row>
    <row r="913" ht="14.25" customHeight="1">
      <c r="Q913" s="7"/>
    </row>
    <row r="914" ht="14.25" customHeight="1">
      <c r="Q914" s="7"/>
    </row>
    <row r="915" ht="14.25" customHeight="1">
      <c r="Q915" s="7"/>
    </row>
    <row r="916" ht="14.25" customHeight="1">
      <c r="Q916" s="7"/>
    </row>
    <row r="917" ht="14.25" customHeight="1">
      <c r="Q917" s="7"/>
    </row>
    <row r="918" ht="14.25" customHeight="1">
      <c r="Q918" s="7"/>
    </row>
    <row r="919" ht="14.25" customHeight="1">
      <c r="Q919" s="7"/>
    </row>
    <row r="920" ht="14.25" customHeight="1">
      <c r="Q920" s="7"/>
    </row>
    <row r="921" ht="14.25" customHeight="1">
      <c r="Q921" s="7"/>
    </row>
    <row r="922" ht="14.25" customHeight="1">
      <c r="Q922" s="7"/>
    </row>
    <row r="923" ht="14.25" customHeight="1">
      <c r="Q923" s="7"/>
    </row>
    <row r="924" ht="14.25" customHeight="1">
      <c r="Q924" s="7"/>
    </row>
    <row r="925" ht="14.25" customHeight="1">
      <c r="Q925" s="7"/>
    </row>
    <row r="926" ht="14.25" customHeight="1">
      <c r="Q926" s="7"/>
    </row>
    <row r="927" ht="14.25" customHeight="1">
      <c r="Q927" s="7"/>
    </row>
    <row r="928" ht="14.25" customHeight="1">
      <c r="Q928" s="7"/>
    </row>
    <row r="929" ht="14.25" customHeight="1">
      <c r="Q929" s="7"/>
    </row>
    <row r="930" ht="14.25" customHeight="1">
      <c r="Q930" s="7"/>
    </row>
    <row r="931" ht="14.25" customHeight="1">
      <c r="Q931" s="7"/>
    </row>
    <row r="932" ht="14.25" customHeight="1">
      <c r="Q932" s="7"/>
    </row>
    <row r="933" ht="14.25" customHeight="1">
      <c r="Q933" s="7"/>
    </row>
    <row r="934" ht="14.25" customHeight="1">
      <c r="Q934" s="7"/>
    </row>
    <row r="935" ht="14.25" customHeight="1">
      <c r="Q935" s="7"/>
    </row>
    <row r="936" ht="14.25" customHeight="1">
      <c r="Q936" s="7"/>
    </row>
    <row r="937" ht="14.25" customHeight="1">
      <c r="Q937" s="7"/>
    </row>
    <row r="938" ht="14.25" customHeight="1">
      <c r="Q938" s="7"/>
    </row>
    <row r="939" ht="14.25" customHeight="1">
      <c r="Q939" s="7"/>
    </row>
    <row r="940" ht="14.25" customHeight="1">
      <c r="Q940" s="7"/>
    </row>
    <row r="941" ht="14.25" customHeight="1">
      <c r="Q941" s="7"/>
    </row>
    <row r="942" ht="14.25" customHeight="1">
      <c r="Q942" s="7"/>
    </row>
    <row r="943" ht="14.25" customHeight="1">
      <c r="Q943" s="7"/>
    </row>
    <row r="944" ht="14.25" customHeight="1">
      <c r="Q944" s="7"/>
    </row>
    <row r="945" ht="14.25" customHeight="1">
      <c r="Q945" s="7"/>
    </row>
    <row r="946" ht="14.25" customHeight="1">
      <c r="Q946" s="7"/>
    </row>
    <row r="947" ht="14.25" customHeight="1">
      <c r="Q947" s="7"/>
    </row>
    <row r="948" ht="14.25" customHeight="1">
      <c r="Q948" s="7"/>
    </row>
    <row r="949" ht="14.25" customHeight="1">
      <c r="Q949" s="7"/>
    </row>
    <row r="950" ht="14.25" customHeight="1">
      <c r="Q950" s="7"/>
    </row>
    <row r="951" ht="14.25" customHeight="1">
      <c r="Q951" s="7"/>
    </row>
    <row r="952" ht="14.25" customHeight="1">
      <c r="Q952" s="7"/>
    </row>
    <row r="953" ht="14.25" customHeight="1">
      <c r="Q953" s="7"/>
    </row>
    <row r="954" ht="14.25" customHeight="1">
      <c r="Q954" s="7"/>
    </row>
    <row r="955" ht="14.25" customHeight="1">
      <c r="Q955" s="7"/>
    </row>
    <row r="956" ht="14.25" customHeight="1">
      <c r="Q956" s="7"/>
    </row>
    <row r="957" ht="14.25" customHeight="1">
      <c r="Q957" s="7"/>
    </row>
    <row r="958" ht="14.25" customHeight="1">
      <c r="Q958" s="7"/>
    </row>
    <row r="959" ht="14.25" customHeight="1">
      <c r="Q959" s="7"/>
    </row>
    <row r="960" ht="14.25" customHeight="1">
      <c r="Q960" s="7"/>
    </row>
    <row r="961" ht="14.25" customHeight="1">
      <c r="Q961" s="7"/>
    </row>
    <row r="962" ht="14.25" customHeight="1">
      <c r="Q962" s="7"/>
    </row>
    <row r="963" ht="14.25" customHeight="1">
      <c r="Q963" s="7"/>
    </row>
    <row r="964" ht="14.25" customHeight="1">
      <c r="Q964" s="7"/>
    </row>
    <row r="965" ht="14.25" customHeight="1">
      <c r="Q965" s="7"/>
    </row>
    <row r="966" ht="14.25" customHeight="1">
      <c r="Q966" s="7"/>
    </row>
    <row r="967" ht="14.25" customHeight="1">
      <c r="Q967" s="7"/>
    </row>
    <row r="968" ht="14.25" customHeight="1">
      <c r="Q968" s="7"/>
    </row>
    <row r="969" ht="14.25" customHeight="1">
      <c r="Q969" s="7"/>
    </row>
    <row r="970" ht="14.25" customHeight="1">
      <c r="Q970" s="7"/>
    </row>
    <row r="971" ht="14.25" customHeight="1">
      <c r="Q971" s="7"/>
    </row>
    <row r="972" ht="14.25" customHeight="1">
      <c r="Q972" s="7"/>
    </row>
    <row r="973" ht="14.25" customHeight="1">
      <c r="Q973" s="7"/>
    </row>
    <row r="974" ht="14.25" customHeight="1">
      <c r="Q974" s="7"/>
    </row>
    <row r="975" ht="14.25" customHeight="1">
      <c r="Q975" s="7"/>
    </row>
    <row r="976" ht="14.25" customHeight="1">
      <c r="Q976" s="7"/>
    </row>
    <row r="977" ht="14.25" customHeight="1">
      <c r="Q977" s="7"/>
    </row>
    <row r="978" ht="14.25" customHeight="1">
      <c r="Q978" s="7"/>
    </row>
    <row r="979" ht="14.25" customHeight="1">
      <c r="Q979" s="7"/>
    </row>
    <row r="980" ht="14.25" customHeight="1">
      <c r="Q980" s="7"/>
    </row>
    <row r="981" ht="14.25" customHeight="1">
      <c r="Q981" s="7"/>
    </row>
    <row r="982" ht="14.25" customHeight="1">
      <c r="Q982" s="7"/>
    </row>
    <row r="983" ht="14.25" customHeight="1">
      <c r="Q983" s="7"/>
    </row>
    <row r="984" ht="14.25" customHeight="1">
      <c r="Q984" s="7"/>
    </row>
    <row r="985" ht="14.25" customHeight="1">
      <c r="Q985" s="7"/>
    </row>
    <row r="986" ht="14.25" customHeight="1">
      <c r="Q986" s="7"/>
    </row>
    <row r="987" ht="14.25" customHeight="1">
      <c r="Q987" s="7"/>
    </row>
    <row r="988" ht="14.25" customHeight="1">
      <c r="Q988" s="7"/>
    </row>
    <row r="989" ht="14.25" customHeight="1">
      <c r="Q989" s="7"/>
    </row>
    <row r="990" ht="14.25" customHeight="1">
      <c r="Q990" s="7"/>
    </row>
    <row r="991" ht="14.25" customHeight="1">
      <c r="Q991" s="7"/>
    </row>
    <row r="992" ht="14.25" customHeight="1">
      <c r="Q992" s="7"/>
    </row>
    <row r="993" ht="14.25" customHeight="1">
      <c r="Q993" s="7"/>
    </row>
    <row r="994" ht="14.25" customHeight="1">
      <c r="Q994" s="7"/>
    </row>
    <row r="995" ht="14.25" customHeight="1">
      <c r="Q995" s="7"/>
    </row>
    <row r="996" ht="14.25" customHeight="1">
      <c r="Q996" s="7"/>
    </row>
    <row r="997" ht="14.25" customHeight="1">
      <c r="Q997" s="7"/>
    </row>
    <row r="998" ht="14.25" customHeight="1">
      <c r="Q998" s="7"/>
    </row>
    <row r="999" ht="14.25" customHeight="1">
      <c r="Q999" s="7"/>
    </row>
    <row r="1000" ht="14.25" customHeight="1">
      <c r="Q1000" s="7"/>
    </row>
  </sheetData>
  <mergeCells count="2">
    <mergeCell ref="B34:S34"/>
    <mergeCell ref="B53:S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14.29"/>
    <col customWidth="1" min="4" max="4" width="13.43"/>
    <col customWidth="1" min="5" max="6" width="13.71"/>
    <col customWidth="1" min="7" max="7" width="15.71"/>
    <col customWidth="1" min="8" max="8" width="13.57"/>
    <col customWidth="1" min="9" max="9" width="12.43"/>
    <col customWidth="1" min="10" max="10" width="14.14"/>
    <col customWidth="1" hidden="1" min="11" max="11" width="8.71"/>
    <col customWidth="1" min="12" max="12" width="0.14"/>
    <col customWidth="1" min="13" max="16" width="14.14"/>
    <col customWidth="1" min="17" max="17" width="19.71"/>
    <col customWidth="1" min="18" max="18" width="11.57"/>
    <col customWidth="1" min="19" max="19" width="12.0"/>
    <col customWidth="1" min="20" max="28" width="11.71"/>
    <col customWidth="1" min="29" max="33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2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11" t="s">
        <v>19</v>
      </c>
    </row>
    <row r="4" ht="18.0" customHeight="1">
      <c r="A4" s="7"/>
      <c r="B4" s="12" t="s">
        <v>20</v>
      </c>
      <c r="C4" s="13">
        <f t="shared" ref="C4:Q4" si="1">+S4</f>
        <v>28067116.1</v>
      </c>
      <c r="D4" s="13">
        <f t="shared" si="1"/>
        <v>29405490.77</v>
      </c>
      <c r="E4" s="13">
        <f t="shared" si="1"/>
        <v>37217701.68</v>
      </c>
      <c r="F4" s="13">
        <f t="shared" si="1"/>
        <v>23671675.44</v>
      </c>
      <c r="G4" s="13">
        <f t="shared" si="1"/>
        <v>21743542.67</v>
      </c>
      <c r="H4" s="13">
        <f t="shared" si="1"/>
        <v>13446210.74</v>
      </c>
      <c r="I4" s="13">
        <f t="shared" si="1"/>
        <v>11107875.53</v>
      </c>
      <c r="J4" s="13">
        <f t="shared" si="1"/>
        <v>14417612.03</v>
      </c>
      <c r="K4" s="13">
        <f t="shared" si="1"/>
        <v>194803.438</v>
      </c>
      <c r="L4" s="13">
        <f t="shared" si="1"/>
        <v>277305.2412</v>
      </c>
      <c r="M4" s="13">
        <f t="shared" si="1"/>
        <v>15302837.48</v>
      </c>
      <c r="N4" s="13">
        <f t="shared" si="1"/>
        <v>3912356.582</v>
      </c>
      <c r="O4" s="13">
        <f t="shared" si="1"/>
        <v>18455683.64</v>
      </c>
      <c r="P4" s="13">
        <f t="shared" si="1"/>
        <v>9049783.976</v>
      </c>
      <c r="Q4" s="13">
        <f t="shared" si="1"/>
        <v>226269995.3</v>
      </c>
      <c r="S4" s="13">
        <v>2.806711609899E7</v>
      </c>
      <c r="T4" s="13">
        <v>2.940549076769E7</v>
      </c>
      <c r="U4" s="13">
        <v>3.7217701680879995E7</v>
      </c>
      <c r="V4" s="13">
        <v>2.367167543864E7</v>
      </c>
      <c r="W4" s="13">
        <v>2.174354267239E7</v>
      </c>
      <c r="X4" s="13">
        <v>1.344621074211E7</v>
      </c>
      <c r="Y4" s="13">
        <v>1.1107875534559999E7</v>
      </c>
      <c r="Z4" s="13">
        <v>1.441761203075E7</v>
      </c>
      <c r="AA4" s="13">
        <v>194803.43796</v>
      </c>
      <c r="AB4" s="13">
        <v>277305.24119</v>
      </c>
      <c r="AC4" s="13">
        <v>1.530283748472E7</v>
      </c>
      <c r="AD4" s="13">
        <v>3912356.5817899997</v>
      </c>
      <c r="AE4" s="13">
        <v>1.8455683636990003E7</v>
      </c>
      <c r="AF4" s="13">
        <v>9049783.976270001</v>
      </c>
      <c r="AG4" s="13">
        <v>2.2626999532492998E8</v>
      </c>
    </row>
    <row r="5" ht="18.0" customHeight="1">
      <c r="A5" s="7"/>
      <c r="B5" s="12" t="s">
        <v>21</v>
      </c>
      <c r="C5" s="14">
        <f t="shared" ref="C5:Q5" si="2">C6+C8-(C7*0.4)-(C9*0.3)</f>
        <v>6022684.969</v>
      </c>
      <c r="D5" s="14">
        <f t="shared" si="2"/>
        <v>6635910.696</v>
      </c>
      <c r="E5" s="14">
        <f t="shared" si="2"/>
        <v>7206438.476</v>
      </c>
      <c r="F5" s="14">
        <f t="shared" si="2"/>
        <v>4823381.767</v>
      </c>
      <c r="G5" s="14">
        <f t="shared" si="2"/>
        <v>4385263.223</v>
      </c>
      <c r="H5" s="14">
        <f t="shared" si="2"/>
        <v>1910560.202</v>
      </c>
      <c r="I5" s="14">
        <f t="shared" si="2"/>
        <v>1758849.759</v>
      </c>
      <c r="J5" s="14">
        <f t="shared" si="2"/>
        <v>2181247.623</v>
      </c>
      <c r="K5" s="14">
        <f t="shared" si="2"/>
        <v>47941.97959</v>
      </c>
      <c r="L5" s="14">
        <f t="shared" si="2"/>
        <v>125521.5841</v>
      </c>
      <c r="M5" s="14">
        <f t="shared" si="2"/>
        <v>2277281.214</v>
      </c>
      <c r="N5" s="14">
        <f t="shared" si="2"/>
        <v>463241.5415</v>
      </c>
      <c r="O5" s="14">
        <f t="shared" si="2"/>
        <v>1799483.841</v>
      </c>
      <c r="P5" s="14">
        <f t="shared" si="2"/>
        <v>620137.7013</v>
      </c>
      <c r="Q5" s="15">
        <f t="shared" si="2"/>
        <v>40257944.58</v>
      </c>
      <c r="S5" s="13">
        <v>3472626.94326</v>
      </c>
      <c r="T5" s="13">
        <v>4886714.224119999</v>
      </c>
      <c r="U5" s="13">
        <v>3447334.92402</v>
      </c>
      <c r="V5" s="13">
        <v>2990815.3896999997</v>
      </c>
      <c r="W5" s="13">
        <v>2573121.66065</v>
      </c>
      <c r="X5" s="13">
        <v>973782.78133</v>
      </c>
      <c r="Y5" s="13">
        <v>1169392.35037</v>
      </c>
      <c r="Z5" s="13">
        <v>535147.30522</v>
      </c>
      <c r="AA5" s="13">
        <v>57130.39565</v>
      </c>
      <c r="AB5" s="13">
        <v>169389.38511</v>
      </c>
      <c r="AC5" s="13">
        <v>913462.98589</v>
      </c>
      <c r="AD5" s="13">
        <v>276078.946</v>
      </c>
      <c r="AE5" s="13">
        <v>723488.85249</v>
      </c>
      <c r="AF5" s="13">
        <v>708192.24774</v>
      </c>
      <c r="AG5" s="13">
        <v>2.289667839155E7</v>
      </c>
    </row>
    <row r="6" ht="18.0" customHeight="1">
      <c r="A6" s="7"/>
      <c r="B6" s="17" t="s">
        <v>22</v>
      </c>
      <c r="C6" s="17">
        <f t="shared" ref="C6:Q6" si="3">+S5</f>
        <v>3472626.943</v>
      </c>
      <c r="D6" s="17">
        <f t="shared" si="3"/>
        <v>4886714.224</v>
      </c>
      <c r="E6" s="17">
        <f t="shared" si="3"/>
        <v>3447334.924</v>
      </c>
      <c r="F6" s="17">
        <f t="shared" si="3"/>
        <v>2990815.39</v>
      </c>
      <c r="G6" s="17">
        <f t="shared" si="3"/>
        <v>2573121.661</v>
      </c>
      <c r="H6" s="17">
        <f t="shared" si="3"/>
        <v>973782.7813</v>
      </c>
      <c r="I6" s="17">
        <f t="shared" si="3"/>
        <v>1169392.35</v>
      </c>
      <c r="J6" s="17">
        <f t="shared" si="3"/>
        <v>535147.3052</v>
      </c>
      <c r="K6" s="17">
        <f t="shared" si="3"/>
        <v>57130.39565</v>
      </c>
      <c r="L6" s="17">
        <f t="shared" si="3"/>
        <v>169389.3851</v>
      </c>
      <c r="M6" s="17">
        <f t="shared" si="3"/>
        <v>913462.9859</v>
      </c>
      <c r="N6" s="17">
        <f t="shared" si="3"/>
        <v>276078.946</v>
      </c>
      <c r="O6" s="17">
        <f t="shared" si="3"/>
        <v>723488.8525</v>
      </c>
      <c r="P6" s="17">
        <f t="shared" si="3"/>
        <v>708192.2477</v>
      </c>
      <c r="Q6" s="17">
        <f t="shared" si="3"/>
        <v>22896678.39</v>
      </c>
      <c r="S6" s="13">
        <v>2300597.24167</v>
      </c>
      <c r="T6" s="13">
        <v>2747062.2950999998</v>
      </c>
      <c r="U6" s="13">
        <v>1868092.8913099999</v>
      </c>
      <c r="V6" s="13">
        <v>1560428.2693800002</v>
      </c>
      <c r="W6" s="13">
        <v>1339010.87923</v>
      </c>
      <c r="X6" s="13">
        <v>428846.0103</v>
      </c>
      <c r="Y6" s="13">
        <v>587581.38358</v>
      </c>
      <c r="Z6" s="13">
        <v>309874.23958999995</v>
      </c>
      <c r="AA6" s="13">
        <v>37568.39538</v>
      </c>
      <c r="AB6" s="13">
        <v>160483.52373</v>
      </c>
      <c r="AC6" s="13">
        <v>419932.86562</v>
      </c>
      <c r="AD6" s="13">
        <v>165190.81091</v>
      </c>
      <c r="AE6" s="13">
        <v>237506.42942</v>
      </c>
      <c r="AF6" s="13">
        <v>223310.0</v>
      </c>
      <c r="AG6" s="13">
        <v>1.238548523522E7</v>
      </c>
    </row>
    <row r="7" ht="18.0" customHeight="1">
      <c r="A7" s="7"/>
      <c r="B7" s="19" t="s">
        <v>23</v>
      </c>
      <c r="C7" s="17">
        <f t="shared" ref="C7:Q7" si="4">+S6</f>
        <v>2300597.242</v>
      </c>
      <c r="D7" s="17">
        <f t="shared" si="4"/>
        <v>2747062.295</v>
      </c>
      <c r="E7" s="17">
        <f t="shared" si="4"/>
        <v>1868092.891</v>
      </c>
      <c r="F7" s="17">
        <f t="shared" si="4"/>
        <v>1560428.269</v>
      </c>
      <c r="G7" s="17">
        <f t="shared" si="4"/>
        <v>1339010.879</v>
      </c>
      <c r="H7" s="17">
        <f t="shared" si="4"/>
        <v>428846.0103</v>
      </c>
      <c r="I7" s="17">
        <f t="shared" si="4"/>
        <v>587581.3836</v>
      </c>
      <c r="J7" s="17">
        <f t="shared" si="4"/>
        <v>309874.2396</v>
      </c>
      <c r="K7" s="17">
        <f t="shared" si="4"/>
        <v>37568.39538</v>
      </c>
      <c r="L7" s="17">
        <f t="shared" si="4"/>
        <v>160483.5237</v>
      </c>
      <c r="M7" s="17">
        <f t="shared" si="4"/>
        <v>419932.8656</v>
      </c>
      <c r="N7" s="17">
        <f t="shared" si="4"/>
        <v>165190.8109</v>
      </c>
      <c r="O7" s="17">
        <f t="shared" si="4"/>
        <v>237506.4294</v>
      </c>
      <c r="P7" s="17">
        <f t="shared" si="4"/>
        <v>223310</v>
      </c>
      <c r="Q7" s="17">
        <f t="shared" si="4"/>
        <v>12385485.24</v>
      </c>
      <c r="S7" s="13">
        <v>3817180.00048</v>
      </c>
      <c r="T7" s="13">
        <v>3601044.29552</v>
      </c>
      <c r="U7" s="13">
        <v>5032597.03709</v>
      </c>
      <c r="V7" s="13">
        <v>2890882.42972</v>
      </c>
      <c r="W7" s="13">
        <v>2616735.28697</v>
      </c>
      <c r="X7" s="13">
        <v>1290835.1632</v>
      </c>
      <c r="Y7" s="13">
        <v>987565.80468</v>
      </c>
      <c r="Z7" s="13">
        <v>1841478.43701</v>
      </c>
      <c r="AA7" s="13">
        <v>8286.25425</v>
      </c>
      <c r="AB7" s="13">
        <v>20459.7383</v>
      </c>
      <c r="AC7" s="13">
        <v>1674428.94484</v>
      </c>
      <c r="AD7" s="13">
        <v>310001.10595</v>
      </c>
      <c r="AE7" s="13">
        <v>1483072.39101</v>
      </c>
      <c r="AF7" s="13">
        <v>1269.45353</v>
      </c>
      <c r="AG7" s="13">
        <v>2.557583634255E7</v>
      </c>
    </row>
    <row r="8" ht="18.0" customHeight="1">
      <c r="A8" s="7"/>
      <c r="B8" s="17" t="s">
        <v>24</v>
      </c>
      <c r="C8" s="17">
        <f t="shared" ref="C8:Q8" si="5">+S7</f>
        <v>3817180</v>
      </c>
      <c r="D8" s="17">
        <f t="shared" si="5"/>
        <v>3601044.296</v>
      </c>
      <c r="E8" s="17">
        <f t="shared" si="5"/>
        <v>5032597.037</v>
      </c>
      <c r="F8" s="17">
        <f t="shared" si="5"/>
        <v>2890882.43</v>
      </c>
      <c r="G8" s="17">
        <f t="shared" si="5"/>
        <v>2616735.287</v>
      </c>
      <c r="H8" s="17">
        <f t="shared" si="5"/>
        <v>1290835.163</v>
      </c>
      <c r="I8" s="17">
        <f t="shared" si="5"/>
        <v>987565.8047</v>
      </c>
      <c r="J8" s="17">
        <f t="shared" si="5"/>
        <v>1841478.437</v>
      </c>
      <c r="K8" s="17">
        <f t="shared" si="5"/>
        <v>8286.25425</v>
      </c>
      <c r="L8" s="17">
        <f t="shared" si="5"/>
        <v>20459.7383</v>
      </c>
      <c r="M8" s="17">
        <f t="shared" si="5"/>
        <v>1674428.945</v>
      </c>
      <c r="N8" s="17">
        <f t="shared" si="5"/>
        <v>310001.106</v>
      </c>
      <c r="O8" s="17">
        <f t="shared" si="5"/>
        <v>1483072.391</v>
      </c>
      <c r="P8" s="17">
        <f t="shared" si="5"/>
        <v>1269.45353</v>
      </c>
      <c r="Q8" s="17">
        <f t="shared" si="5"/>
        <v>25575836.34</v>
      </c>
      <c r="S8" s="13">
        <v>1156276.92589</v>
      </c>
      <c r="T8" s="13">
        <v>2510076.35091</v>
      </c>
      <c r="U8" s="13">
        <v>1754187.76158</v>
      </c>
      <c r="V8" s="13">
        <v>1447149.14965</v>
      </c>
      <c r="W8" s="13">
        <v>896631.2428400001</v>
      </c>
      <c r="X8" s="13">
        <v>608397.79574</v>
      </c>
      <c r="Y8" s="13">
        <v>543586.14171</v>
      </c>
      <c r="Z8" s="13">
        <v>238094.74333000003</v>
      </c>
      <c r="AA8" s="13">
        <v>8157.7072</v>
      </c>
      <c r="AB8" s="13">
        <v>447.09941</v>
      </c>
      <c r="AC8" s="13">
        <v>475458.568</v>
      </c>
      <c r="AD8" s="13">
        <v>189207.2868</v>
      </c>
      <c r="AE8" s="13">
        <v>1040249.4356900001</v>
      </c>
      <c r="AF8" s="13">
        <v>0.0</v>
      </c>
      <c r="AG8" s="13">
        <v>1.086792020875E7</v>
      </c>
    </row>
    <row r="9" ht="18.0" customHeight="1">
      <c r="A9" s="7"/>
      <c r="B9" s="19" t="s">
        <v>25</v>
      </c>
      <c r="C9" s="17">
        <f t="shared" ref="C9:Q9" si="6">+S8</f>
        <v>1156276.926</v>
      </c>
      <c r="D9" s="17">
        <f t="shared" si="6"/>
        <v>2510076.351</v>
      </c>
      <c r="E9" s="17">
        <f t="shared" si="6"/>
        <v>1754187.762</v>
      </c>
      <c r="F9" s="17">
        <f t="shared" si="6"/>
        <v>1447149.15</v>
      </c>
      <c r="G9" s="17">
        <f t="shared" si="6"/>
        <v>896631.2428</v>
      </c>
      <c r="H9" s="17">
        <f t="shared" si="6"/>
        <v>608397.7957</v>
      </c>
      <c r="I9" s="17">
        <f t="shared" si="6"/>
        <v>543586.1417</v>
      </c>
      <c r="J9" s="17">
        <f t="shared" si="6"/>
        <v>238094.7433</v>
      </c>
      <c r="K9" s="17">
        <f t="shared" si="6"/>
        <v>8157.7072</v>
      </c>
      <c r="L9" s="17">
        <f t="shared" si="6"/>
        <v>447.09941</v>
      </c>
      <c r="M9" s="17">
        <f t="shared" si="6"/>
        <v>475458.568</v>
      </c>
      <c r="N9" s="17">
        <f t="shared" si="6"/>
        <v>189207.2868</v>
      </c>
      <c r="O9" s="17">
        <f t="shared" si="6"/>
        <v>1040249.436</v>
      </c>
      <c r="P9" s="17">
        <f t="shared" si="6"/>
        <v>0</v>
      </c>
      <c r="Q9" s="17">
        <f t="shared" si="6"/>
        <v>10867920.21</v>
      </c>
      <c r="S9" s="60">
        <v>4241397.12191</v>
      </c>
      <c r="T9" s="60">
        <v>2949791.32171</v>
      </c>
      <c r="U9" s="60">
        <v>4719963.10807</v>
      </c>
      <c r="V9" s="60">
        <v>4216960.62348</v>
      </c>
      <c r="W9" s="60">
        <v>3003586.4484200003</v>
      </c>
      <c r="X9" s="60">
        <v>1579214.1733900001</v>
      </c>
      <c r="Y9" s="60">
        <v>1060864.41363</v>
      </c>
      <c r="Z9" s="60">
        <v>7898.78517</v>
      </c>
      <c r="AA9" s="60">
        <v>38972.48395</v>
      </c>
      <c r="AB9" s="60">
        <v>5667.70958</v>
      </c>
      <c r="AC9" s="60">
        <v>455433.99448</v>
      </c>
      <c r="AD9" s="60">
        <v>321734.37663</v>
      </c>
      <c r="AE9" s="60">
        <v>2599329.87292</v>
      </c>
      <c r="AF9" s="60">
        <v>21094.58562</v>
      </c>
      <c r="AG9" s="60">
        <v>2.522190901896E7</v>
      </c>
    </row>
    <row r="10" ht="18.0" customHeight="1">
      <c r="A10" s="7"/>
      <c r="B10" s="12" t="s">
        <v>26</v>
      </c>
      <c r="C10" s="14">
        <f t="shared" ref="C10:Q10" si="7">SUM(C11:C13)</f>
        <v>10975442.7</v>
      </c>
      <c r="D10" s="14">
        <f t="shared" si="7"/>
        <v>11075416.78</v>
      </c>
      <c r="E10" s="14">
        <f t="shared" si="7"/>
        <v>13828045.46</v>
      </c>
      <c r="F10" s="14">
        <f t="shared" si="7"/>
        <v>8634206.173</v>
      </c>
      <c r="G10" s="14">
        <f t="shared" si="7"/>
        <v>7354900.331</v>
      </c>
      <c r="H10" s="14">
        <f t="shared" si="7"/>
        <v>3682717.987</v>
      </c>
      <c r="I10" s="14">
        <f t="shared" si="7"/>
        <v>2614393.871</v>
      </c>
      <c r="J10" s="14">
        <f t="shared" si="7"/>
        <v>3003998.095</v>
      </c>
      <c r="K10" s="14">
        <f t="shared" si="7"/>
        <v>58879.45166</v>
      </c>
      <c r="L10" s="14">
        <f t="shared" si="7"/>
        <v>6858.37167</v>
      </c>
      <c r="M10" s="14">
        <f t="shared" si="7"/>
        <v>4238308.16</v>
      </c>
      <c r="N10" s="14">
        <f t="shared" si="7"/>
        <v>722769.8575</v>
      </c>
      <c r="O10" s="14">
        <f t="shared" si="7"/>
        <v>4889040.385</v>
      </c>
      <c r="P10" s="14">
        <f t="shared" si="7"/>
        <v>1902637.565</v>
      </c>
      <c r="Q10" s="15">
        <f t="shared" si="7"/>
        <v>72987615.19</v>
      </c>
      <c r="S10" s="60">
        <v>6724824.31153</v>
      </c>
      <c r="T10" s="60">
        <v>8125320.63983</v>
      </c>
      <c r="U10" s="60">
        <v>9086439.60216</v>
      </c>
      <c r="V10" s="60">
        <v>4409240.35384</v>
      </c>
      <c r="W10" s="60">
        <v>4346949.3153</v>
      </c>
      <c r="X10" s="60">
        <v>2101124.2488</v>
      </c>
      <c r="Y10" s="60">
        <v>1552488.8249100002</v>
      </c>
      <c r="Z10" s="60">
        <v>2993117.7739</v>
      </c>
      <c r="AA10" s="60">
        <v>19877.62715</v>
      </c>
      <c r="AB10" s="60">
        <v>1190.66209</v>
      </c>
      <c r="AC10" s="60">
        <v>3781578.84613</v>
      </c>
      <c r="AD10" s="60">
        <v>398344.59422</v>
      </c>
      <c r="AE10" s="60">
        <v>2288814.75506</v>
      </c>
      <c r="AF10" s="60">
        <v>1878970.30166</v>
      </c>
      <c r="AG10" s="60">
        <v>4.7708281856580004E7</v>
      </c>
    </row>
    <row r="11" ht="18.0" customHeight="1">
      <c r="A11" s="7"/>
      <c r="B11" s="17" t="s">
        <v>27</v>
      </c>
      <c r="C11" s="18">
        <f t="shared" ref="C11:Q11" si="8">+S9</f>
        <v>4241397.122</v>
      </c>
      <c r="D11" s="18">
        <f t="shared" si="8"/>
        <v>2949791.322</v>
      </c>
      <c r="E11" s="18">
        <f t="shared" si="8"/>
        <v>4719963.108</v>
      </c>
      <c r="F11" s="18">
        <f t="shared" si="8"/>
        <v>4216960.623</v>
      </c>
      <c r="G11" s="18">
        <f t="shared" si="8"/>
        <v>3003586.448</v>
      </c>
      <c r="H11" s="18">
        <f t="shared" si="8"/>
        <v>1579214.173</v>
      </c>
      <c r="I11" s="18">
        <f t="shared" si="8"/>
        <v>1060864.414</v>
      </c>
      <c r="J11" s="18">
        <f t="shared" si="8"/>
        <v>7898.78517</v>
      </c>
      <c r="K11" s="18">
        <f t="shared" si="8"/>
        <v>38972.48395</v>
      </c>
      <c r="L11" s="18">
        <f t="shared" si="8"/>
        <v>5667.70958</v>
      </c>
      <c r="M11" s="18">
        <f t="shared" si="8"/>
        <v>455433.9945</v>
      </c>
      <c r="N11" s="18">
        <f t="shared" si="8"/>
        <v>321734.3766</v>
      </c>
      <c r="O11" s="18">
        <f t="shared" si="8"/>
        <v>2599329.873</v>
      </c>
      <c r="P11" s="18">
        <f t="shared" si="8"/>
        <v>21094.58562</v>
      </c>
      <c r="Q11" s="18">
        <f t="shared" si="8"/>
        <v>25221909.02</v>
      </c>
      <c r="S11" s="60">
        <v>9221.267240000001</v>
      </c>
      <c r="T11" s="60">
        <v>304.82157</v>
      </c>
      <c r="U11" s="60">
        <v>21642.74934</v>
      </c>
      <c r="V11" s="60">
        <v>8005.195900000001</v>
      </c>
      <c r="W11" s="60">
        <v>4364.56768</v>
      </c>
      <c r="X11" s="60">
        <v>2379.56461</v>
      </c>
      <c r="Y11" s="60">
        <v>1040.63292</v>
      </c>
      <c r="Z11" s="60">
        <v>2981.5356</v>
      </c>
      <c r="AA11" s="60">
        <v>29.34056</v>
      </c>
      <c r="AB11" s="60">
        <v>0.0</v>
      </c>
      <c r="AC11" s="60">
        <v>1295.31897</v>
      </c>
      <c r="AD11" s="60">
        <v>2690.88667</v>
      </c>
      <c r="AE11" s="60">
        <v>895.75684</v>
      </c>
      <c r="AF11" s="60">
        <v>2572.6778799999997</v>
      </c>
      <c r="AG11" s="60">
        <v>57424.315780000004</v>
      </c>
    </row>
    <row r="12" ht="18.0" customHeight="1">
      <c r="A12" s="7"/>
      <c r="B12" s="17" t="s">
        <v>28</v>
      </c>
      <c r="C12" s="18">
        <f t="shared" ref="C12:Q12" si="9">+S10</f>
        <v>6724824.312</v>
      </c>
      <c r="D12" s="18">
        <f t="shared" si="9"/>
        <v>8125320.64</v>
      </c>
      <c r="E12" s="18">
        <f t="shared" si="9"/>
        <v>9086439.602</v>
      </c>
      <c r="F12" s="18">
        <f t="shared" si="9"/>
        <v>4409240.354</v>
      </c>
      <c r="G12" s="18">
        <f t="shared" si="9"/>
        <v>4346949.315</v>
      </c>
      <c r="H12" s="18">
        <f t="shared" si="9"/>
        <v>2101124.249</v>
      </c>
      <c r="I12" s="18">
        <f t="shared" si="9"/>
        <v>1552488.825</v>
      </c>
      <c r="J12" s="18">
        <f t="shared" si="9"/>
        <v>2993117.774</v>
      </c>
      <c r="K12" s="18">
        <f t="shared" si="9"/>
        <v>19877.62715</v>
      </c>
      <c r="L12" s="18">
        <f t="shared" si="9"/>
        <v>1190.66209</v>
      </c>
      <c r="M12" s="18">
        <f t="shared" si="9"/>
        <v>3781578.846</v>
      </c>
      <c r="N12" s="18">
        <f t="shared" si="9"/>
        <v>398344.5942</v>
      </c>
      <c r="O12" s="18">
        <f t="shared" si="9"/>
        <v>2288814.755</v>
      </c>
      <c r="P12" s="18">
        <f t="shared" si="9"/>
        <v>1878970.302</v>
      </c>
      <c r="Q12" s="18">
        <f t="shared" si="9"/>
        <v>47708281.86</v>
      </c>
    </row>
    <row r="13" ht="20.25" customHeight="1">
      <c r="A13" s="7"/>
      <c r="B13" s="17" t="s">
        <v>100</v>
      </c>
      <c r="C13" s="18">
        <f t="shared" ref="C13:Q13" si="10">+S11</f>
        <v>9221.26724</v>
      </c>
      <c r="D13" s="18">
        <f t="shared" si="10"/>
        <v>304.82157</v>
      </c>
      <c r="E13" s="18">
        <f t="shared" si="10"/>
        <v>21642.74934</v>
      </c>
      <c r="F13" s="18">
        <f t="shared" si="10"/>
        <v>8005.1959</v>
      </c>
      <c r="G13" s="18">
        <f t="shared" si="10"/>
        <v>4364.56768</v>
      </c>
      <c r="H13" s="18">
        <f t="shared" si="10"/>
        <v>2379.56461</v>
      </c>
      <c r="I13" s="18">
        <f t="shared" si="10"/>
        <v>1040.63292</v>
      </c>
      <c r="J13" s="18">
        <f t="shared" si="10"/>
        <v>2981.5356</v>
      </c>
      <c r="K13" s="18">
        <f t="shared" si="10"/>
        <v>29.34056</v>
      </c>
      <c r="L13" s="18">
        <f t="shared" si="10"/>
        <v>0</v>
      </c>
      <c r="M13" s="18">
        <f t="shared" si="10"/>
        <v>1295.31897</v>
      </c>
      <c r="N13" s="18">
        <f t="shared" si="10"/>
        <v>2690.88667</v>
      </c>
      <c r="O13" s="18">
        <f t="shared" si="10"/>
        <v>895.75684</v>
      </c>
      <c r="P13" s="18">
        <f t="shared" si="10"/>
        <v>2572.67788</v>
      </c>
      <c r="Q13" s="18">
        <f t="shared" si="10"/>
        <v>57424.31578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Q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BDB</v>
      </c>
      <c r="M15" s="10" t="str">
        <f t="shared" si="11"/>
        <v>BIE</v>
      </c>
      <c r="N15" s="10" t="str">
        <f t="shared" si="11"/>
        <v>BFO</v>
      </c>
      <c r="O15" s="10" t="str">
        <f t="shared" si="11"/>
        <v>BFS</v>
      </c>
      <c r="P15" s="10" t="str">
        <f t="shared" si="11"/>
        <v>BPR</v>
      </c>
      <c r="Q15" s="23" t="str">
        <f t="shared" si="11"/>
        <v>SISTEMA BMU
</v>
      </c>
    </row>
    <row r="16" ht="19.5" customHeight="1">
      <c r="B16" s="19" t="s">
        <v>101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>
        <v>0.029</v>
      </c>
    </row>
    <row r="17" ht="19.5" customHeight="1">
      <c r="B17" s="26" t="s">
        <v>32</v>
      </c>
      <c r="C17" s="27">
        <f t="shared" ref="C17:Q17" si="12">C16*C10</f>
        <v>318287.8383</v>
      </c>
      <c r="D17" s="27">
        <f t="shared" si="12"/>
        <v>321187.0867</v>
      </c>
      <c r="E17" s="27">
        <f t="shared" si="12"/>
        <v>401013.3183</v>
      </c>
      <c r="F17" s="27">
        <f t="shared" si="12"/>
        <v>250391.979</v>
      </c>
      <c r="G17" s="27">
        <f t="shared" si="12"/>
        <v>213292.1096</v>
      </c>
      <c r="H17" s="27">
        <f t="shared" si="12"/>
        <v>106798.8216</v>
      </c>
      <c r="I17" s="27">
        <f t="shared" si="12"/>
        <v>75817.42227</v>
      </c>
      <c r="J17" s="27">
        <f t="shared" si="12"/>
        <v>87115.94475</v>
      </c>
      <c r="K17" s="27">
        <f t="shared" si="12"/>
        <v>1707.504098</v>
      </c>
      <c r="L17" s="27">
        <f t="shared" si="12"/>
        <v>198.8927784</v>
      </c>
      <c r="M17" s="27">
        <f t="shared" si="12"/>
        <v>122910.9366</v>
      </c>
      <c r="N17" s="27">
        <f t="shared" si="12"/>
        <v>20960.32587</v>
      </c>
      <c r="O17" s="27">
        <f t="shared" si="12"/>
        <v>141782.1712</v>
      </c>
      <c r="P17" s="27">
        <f t="shared" si="12"/>
        <v>55176.48939</v>
      </c>
      <c r="Q17" s="28">
        <f t="shared" si="12"/>
        <v>2116640.841</v>
      </c>
    </row>
    <row r="18" ht="29.25" customHeight="1">
      <c r="B18" s="29" t="s">
        <v>102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>
        <v>0.7</v>
      </c>
    </row>
    <row r="19" ht="21.0" customHeight="1">
      <c r="B19" s="26" t="s">
        <v>34</v>
      </c>
      <c r="C19" s="27">
        <f t="shared" ref="C19:Q19" si="13">C9*C18</f>
        <v>809393.8481</v>
      </c>
      <c r="D19" s="27">
        <f t="shared" si="13"/>
        <v>1757053.446</v>
      </c>
      <c r="E19" s="27">
        <f t="shared" si="13"/>
        <v>1227931.433</v>
      </c>
      <c r="F19" s="27">
        <f t="shared" si="13"/>
        <v>1013004.405</v>
      </c>
      <c r="G19" s="27">
        <f t="shared" si="13"/>
        <v>627641.87</v>
      </c>
      <c r="H19" s="27">
        <f t="shared" si="13"/>
        <v>425878.457</v>
      </c>
      <c r="I19" s="27">
        <f t="shared" si="13"/>
        <v>380510.2992</v>
      </c>
      <c r="J19" s="27">
        <f t="shared" si="13"/>
        <v>166666.3203</v>
      </c>
      <c r="K19" s="27">
        <f t="shared" si="13"/>
        <v>5710.39504</v>
      </c>
      <c r="L19" s="27">
        <f t="shared" si="13"/>
        <v>312.969587</v>
      </c>
      <c r="M19" s="27">
        <f t="shared" si="13"/>
        <v>332820.9976</v>
      </c>
      <c r="N19" s="27">
        <f t="shared" si="13"/>
        <v>132445.1008</v>
      </c>
      <c r="O19" s="27">
        <f t="shared" si="13"/>
        <v>728174.605</v>
      </c>
      <c r="P19" s="27">
        <f t="shared" si="13"/>
        <v>0</v>
      </c>
      <c r="Q19" s="28">
        <f t="shared" si="13"/>
        <v>7607544.146</v>
      </c>
    </row>
    <row r="20" ht="31.5" customHeight="1">
      <c r="B20" s="29" t="s">
        <v>103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>
        <v>0.047</v>
      </c>
      <c r="T20" s="32"/>
    </row>
    <row r="21" ht="20.25" customHeight="1">
      <c r="B21" s="26" t="s">
        <v>36</v>
      </c>
      <c r="C21" s="27">
        <f t="shared" ref="C21:Q21" si="14">C20*C4</f>
        <v>1319154.457</v>
      </c>
      <c r="D21" s="27">
        <f t="shared" si="14"/>
        <v>1382058.066</v>
      </c>
      <c r="E21" s="27">
        <f t="shared" si="14"/>
        <v>1749231.979</v>
      </c>
      <c r="F21" s="27">
        <f t="shared" si="14"/>
        <v>1112568.746</v>
      </c>
      <c r="G21" s="27">
        <f t="shared" si="14"/>
        <v>1021946.506</v>
      </c>
      <c r="H21" s="27">
        <f t="shared" si="14"/>
        <v>631971.9049</v>
      </c>
      <c r="I21" s="27">
        <f t="shared" si="14"/>
        <v>522070.1501</v>
      </c>
      <c r="J21" s="27">
        <f t="shared" si="14"/>
        <v>677627.7654</v>
      </c>
      <c r="K21" s="27">
        <f t="shared" si="14"/>
        <v>9155.761584</v>
      </c>
      <c r="L21" s="27">
        <f t="shared" si="14"/>
        <v>13033.34634</v>
      </c>
      <c r="M21" s="27">
        <f t="shared" si="14"/>
        <v>719233.3618</v>
      </c>
      <c r="N21" s="27">
        <f t="shared" si="14"/>
        <v>183880.7593</v>
      </c>
      <c r="O21" s="27">
        <f t="shared" si="14"/>
        <v>867417.1309</v>
      </c>
      <c r="P21" s="27">
        <f t="shared" si="14"/>
        <v>425339.8469</v>
      </c>
      <c r="Q21" s="28">
        <f t="shared" si="14"/>
        <v>10634689.78</v>
      </c>
    </row>
    <row r="22" ht="32.25" customHeight="1">
      <c r="B22" s="29" t="s">
        <v>104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Q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BDB</v>
      </c>
      <c r="M24" s="23" t="str">
        <f t="shared" si="15"/>
        <v>BIE</v>
      </c>
      <c r="N24" s="23" t="str">
        <f t="shared" si="15"/>
        <v>BFO</v>
      </c>
      <c r="O24" s="23" t="str">
        <f t="shared" si="15"/>
        <v>BFS</v>
      </c>
      <c r="P24" s="23" t="str">
        <f t="shared" si="15"/>
        <v>BPR</v>
      </c>
      <c r="Q24" s="23" t="str">
        <f t="shared" si="15"/>
        <v>SISTEMA BMU
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Q26" si="16">C5-C21</f>
        <v>4703530.513</v>
      </c>
      <c r="D26" s="27">
        <f t="shared" si="16"/>
        <v>5253852.63</v>
      </c>
      <c r="E26" s="27">
        <f t="shared" si="16"/>
        <v>5457206.497</v>
      </c>
      <c r="F26" s="27">
        <f t="shared" si="16"/>
        <v>3710813.021</v>
      </c>
      <c r="G26" s="27">
        <f t="shared" si="16"/>
        <v>3363316.717</v>
      </c>
      <c r="H26" s="27">
        <f t="shared" si="16"/>
        <v>1278588.297</v>
      </c>
      <c r="I26" s="27">
        <f t="shared" si="16"/>
        <v>1236779.609</v>
      </c>
      <c r="J26" s="27">
        <f t="shared" si="16"/>
        <v>1503619.858</v>
      </c>
      <c r="K26" s="27">
        <f t="shared" si="16"/>
        <v>38786.218</v>
      </c>
      <c r="L26" s="27">
        <f t="shared" si="16"/>
        <v>112488.2378</v>
      </c>
      <c r="M26" s="27">
        <f t="shared" si="16"/>
        <v>1558047.852</v>
      </c>
      <c r="N26" s="27">
        <f t="shared" si="16"/>
        <v>279360.7822</v>
      </c>
      <c r="O26" s="27">
        <f t="shared" si="16"/>
        <v>932066.7101</v>
      </c>
      <c r="P26" s="27">
        <f t="shared" si="16"/>
        <v>194797.8544</v>
      </c>
      <c r="Q26" s="28">
        <f t="shared" si="16"/>
        <v>29623254.8</v>
      </c>
    </row>
    <row r="27" ht="18.75" customHeight="1">
      <c r="B27" s="40" t="s">
        <v>42</v>
      </c>
      <c r="C27" s="41">
        <f t="shared" ref="C27:Q27" si="17">C26/C17</f>
        <v>14.77760048</v>
      </c>
      <c r="D27" s="41">
        <f t="shared" si="17"/>
        <v>16.35760853</v>
      </c>
      <c r="E27" s="41">
        <f t="shared" si="17"/>
        <v>13.60854178</v>
      </c>
      <c r="F27" s="41">
        <f t="shared" si="17"/>
        <v>14.82001554</v>
      </c>
      <c r="G27" s="41">
        <f t="shared" si="17"/>
        <v>15.76859418</v>
      </c>
      <c r="H27" s="41">
        <f t="shared" si="17"/>
        <v>11.97193262</v>
      </c>
      <c r="I27" s="41">
        <f t="shared" si="17"/>
        <v>16.31260431</v>
      </c>
      <c r="J27" s="41">
        <f t="shared" si="17"/>
        <v>17.25998452</v>
      </c>
      <c r="K27" s="41">
        <f t="shared" si="17"/>
        <v>22.71515368</v>
      </c>
      <c r="L27" s="41">
        <f t="shared" si="17"/>
        <v>565.5722578</v>
      </c>
      <c r="M27" s="41">
        <f t="shared" si="17"/>
        <v>12.67623448</v>
      </c>
      <c r="N27" s="41">
        <f t="shared" si="17"/>
        <v>13.32807438</v>
      </c>
      <c r="O27" s="41">
        <f t="shared" si="17"/>
        <v>6.573934525</v>
      </c>
      <c r="P27" s="41">
        <f t="shared" si="17"/>
        <v>3.530450316</v>
      </c>
      <c r="Q27" s="42">
        <f t="shared" si="17"/>
        <v>13.99540925</v>
      </c>
    </row>
    <row r="28" ht="18.75" customHeight="1">
      <c r="B28" s="40" t="s">
        <v>43</v>
      </c>
      <c r="C28" s="41">
        <f t="shared" ref="C28:Q28" si="18">((C26)/C10)*100</f>
        <v>42.85504139</v>
      </c>
      <c r="D28" s="41">
        <f t="shared" si="18"/>
        <v>47.43706475</v>
      </c>
      <c r="E28" s="41">
        <f t="shared" si="18"/>
        <v>39.46477116</v>
      </c>
      <c r="F28" s="41">
        <f t="shared" si="18"/>
        <v>42.97804508</v>
      </c>
      <c r="G28" s="41">
        <f t="shared" si="18"/>
        <v>45.72892311</v>
      </c>
      <c r="H28" s="41">
        <f t="shared" si="18"/>
        <v>34.71860461</v>
      </c>
      <c r="I28" s="41">
        <f t="shared" si="18"/>
        <v>47.30655249</v>
      </c>
      <c r="J28" s="41">
        <f t="shared" si="18"/>
        <v>50.05395511</v>
      </c>
      <c r="K28" s="41">
        <f t="shared" si="18"/>
        <v>65.87394568</v>
      </c>
      <c r="L28" s="41">
        <f t="shared" si="18"/>
        <v>1640.159548</v>
      </c>
      <c r="M28" s="41">
        <f t="shared" si="18"/>
        <v>36.76107998</v>
      </c>
      <c r="N28" s="41">
        <f t="shared" si="18"/>
        <v>38.6514157</v>
      </c>
      <c r="O28" s="41">
        <f t="shared" si="18"/>
        <v>19.06441012</v>
      </c>
      <c r="P28" s="41">
        <f t="shared" si="18"/>
        <v>10.23830592</v>
      </c>
      <c r="Q28" s="42">
        <f t="shared" si="18"/>
        <v>40.58668682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Q30" si="19">C6-(0.4*C7)+C19-C21</f>
        <v>2042627.438</v>
      </c>
      <c r="D30" s="27">
        <f t="shared" si="19"/>
        <v>4162884.686</v>
      </c>
      <c r="E30" s="27">
        <f t="shared" si="19"/>
        <v>2178797.222</v>
      </c>
      <c r="F30" s="27">
        <f t="shared" si="19"/>
        <v>2267079.741</v>
      </c>
      <c r="G30" s="27">
        <f t="shared" si="19"/>
        <v>1643212.673</v>
      </c>
      <c r="H30" s="27">
        <f t="shared" si="19"/>
        <v>596150.9293</v>
      </c>
      <c r="I30" s="27">
        <f t="shared" si="19"/>
        <v>792799.946</v>
      </c>
      <c r="J30" s="27">
        <f t="shared" si="19"/>
        <v>-99763.83573</v>
      </c>
      <c r="K30" s="27">
        <f t="shared" si="19"/>
        <v>38657.67095</v>
      </c>
      <c r="L30" s="27">
        <f t="shared" si="19"/>
        <v>92475.59887</v>
      </c>
      <c r="M30" s="27">
        <f t="shared" si="19"/>
        <v>359077.4755</v>
      </c>
      <c r="N30" s="27">
        <f t="shared" si="19"/>
        <v>158566.9631</v>
      </c>
      <c r="O30" s="27">
        <f t="shared" si="19"/>
        <v>489243.7548</v>
      </c>
      <c r="P30" s="27">
        <f t="shared" si="19"/>
        <v>193528.4009</v>
      </c>
      <c r="Q30" s="28">
        <f t="shared" si="19"/>
        <v>14915338.66</v>
      </c>
    </row>
    <row r="31" ht="18.75" customHeight="1">
      <c r="B31" s="40" t="s">
        <v>42</v>
      </c>
      <c r="C31" s="41">
        <f t="shared" ref="C31:Q31" si="20">C30/C17</f>
        <v>6.417547868</v>
      </c>
      <c r="D31" s="41">
        <f t="shared" si="20"/>
        <v>12.96093417</v>
      </c>
      <c r="E31" s="41">
        <f t="shared" si="20"/>
        <v>5.433229077</v>
      </c>
      <c r="F31" s="41">
        <f t="shared" si="20"/>
        <v>9.054122859</v>
      </c>
      <c r="G31" s="41">
        <f t="shared" si="20"/>
        <v>7.704048107</v>
      </c>
      <c r="H31" s="41">
        <f t="shared" si="20"/>
        <v>5.58199913</v>
      </c>
      <c r="I31" s="41">
        <f t="shared" si="20"/>
        <v>10.45669877</v>
      </c>
      <c r="J31" s="41">
        <f t="shared" si="20"/>
        <v>-1.14518457</v>
      </c>
      <c r="K31" s="41">
        <f t="shared" si="20"/>
        <v>22.63987009</v>
      </c>
      <c r="L31" s="41">
        <f t="shared" si="20"/>
        <v>464.9520189</v>
      </c>
      <c r="M31" s="41">
        <f t="shared" si="20"/>
        <v>2.921444465</v>
      </c>
      <c r="N31" s="41">
        <f t="shared" si="20"/>
        <v>7.565100087</v>
      </c>
      <c r="O31" s="41">
        <f t="shared" si="20"/>
        <v>3.450671906</v>
      </c>
      <c r="P31" s="41">
        <f t="shared" si="20"/>
        <v>3.50744317</v>
      </c>
      <c r="Q31" s="42">
        <f t="shared" si="20"/>
        <v>7.04670267</v>
      </c>
    </row>
    <row r="32" ht="18.75" customHeight="1">
      <c r="B32" s="40" t="s">
        <v>43</v>
      </c>
      <c r="C32" s="41">
        <f t="shared" ref="C32:Q32" si="21">((C30/C10)*100)</f>
        <v>18.61088882</v>
      </c>
      <c r="D32" s="41">
        <f t="shared" si="21"/>
        <v>37.58670908</v>
      </c>
      <c r="E32" s="41">
        <f t="shared" si="21"/>
        <v>15.75636432</v>
      </c>
      <c r="F32" s="41">
        <f t="shared" si="21"/>
        <v>26.25695629</v>
      </c>
      <c r="G32" s="41">
        <f t="shared" si="21"/>
        <v>22.34173951</v>
      </c>
      <c r="H32" s="41">
        <f t="shared" si="21"/>
        <v>16.18779748</v>
      </c>
      <c r="I32" s="41">
        <f t="shared" si="21"/>
        <v>30.32442643</v>
      </c>
      <c r="J32" s="41">
        <f t="shared" si="21"/>
        <v>-3.321035253</v>
      </c>
      <c r="K32" s="41">
        <f t="shared" si="21"/>
        <v>65.65562325</v>
      </c>
      <c r="L32" s="41">
        <f t="shared" si="21"/>
        <v>1348.360855</v>
      </c>
      <c r="M32" s="41">
        <f t="shared" si="21"/>
        <v>8.472188948</v>
      </c>
      <c r="N32" s="41">
        <f t="shared" si="21"/>
        <v>21.93879025</v>
      </c>
      <c r="O32" s="41">
        <f t="shared" si="21"/>
        <v>10.00694853</v>
      </c>
      <c r="P32" s="41">
        <f t="shared" si="21"/>
        <v>10.17158519</v>
      </c>
      <c r="Q32" s="42">
        <f t="shared" si="21"/>
        <v>20.43543774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7"/>
    </row>
    <row r="40" ht="14.25" customHeight="1">
      <c r="Q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7"/>
    </row>
    <row r="42" ht="14.25" customHeight="1">
      <c r="Q42" s="7"/>
    </row>
    <row r="43" ht="14.25" customHeight="1">
      <c r="Q43" s="7"/>
    </row>
    <row r="44" ht="14.25" customHeight="1">
      <c r="Q44" s="7"/>
    </row>
    <row r="45" ht="14.25" customHeight="1">
      <c r="Q45" s="7"/>
    </row>
    <row r="46" ht="14.25" customHeight="1">
      <c r="Q46" s="7"/>
    </row>
    <row r="47" ht="14.25" customHeight="1">
      <c r="Q47" s="7"/>
    </row>
    <row r="48" ht="14.25" customHeight="1">
      <c r="Q48" s="7"/>
    </row>
    <row r="49" ht="14.25" customHeight="1">
      <c r="Q49" s="7"/>
    </row>
    <row r="50" ht="14.25" customHeight="1">
      <c r="Q50" s="7"/>
    </row>
    <row r="51" ht="35.25" customHeight="1">
      <c r="Q51" s="7"/>
    </row>
    <row r="52" ht="33.0" customHeight="1">
      <c r="Q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ht="14.25" customHeight="1">
      <c r="Q54" s="7"/>
    </row>
    <row r="55" ht="14.25" customHeight="1">
      <c r="Q55" s="7"/>
    </row>
    <row r="56" ht="14.25" customHeight="1">
      <c r="Q56" s="7"/>
    </row>
    <row r="57" ht="14.25" customHeight="1">
      <c r="Q57" s="7"/>
    </row>
    <row r="58" ht="14.25" customHeight="1">
      <c r="Q58" s="7"/>
    </row>
    <row r="59" ht="14.25" customHeight="1">
      <c r="Q59" s="7"/>
    </row>
    <row r="60" ht="14.25" customHeight="1">
      <c r="Q60" s="7"/>
    </row>
    <row r="61" ht="14.25" customHeight="1">
      <c r="Q61" s="7"/>
    </row>
    <row r="62" ht="14.25" customHeight="1">
      <c r="Q62" s="7"/>
    </row>
    <row r="63" ht="14.25" customHeight="1">
      <c r="Q63" s="7"/>
    </row>
    <row r="64" ht="14.25" customHeight="1">
      <c r="Q64" s="7"/>
    </row>
    <row r="65" ht="14.25" customHeight="1">
      <c r="Q65" s="7"/>
    </row>
    <row r="66" ht="14.25" customHeight="1">
      <c r="Q66" s="7"/>
    </row>
    <row r="67" ht="14.25" customHeight="1">
      <c r="Q67" s="7"/>
    </row>
    <row r="68" ht="14.25" customHeight="1">
      <c r="Q68" s="7"/>
    </row>
    <row r="69" ht="14.25" customHeight="1">
      <c r="Q69" s="7"/>
    </row>
    <row r="70" ht="14.25" customHeight="1">
      <c r="Q70" s="7"/>
    </row>
    <row r="71" ht="14.25" customHeight="1">
      <c r="Q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7"/>
    </row>
    <row r="73" ht="14.25" customHeight="1">
      <c r="Q73" s="7"/>
    </row>
    <row r="74" ht="14.25" customHeight="1">
      <c r="Q74" s="7"/>
    </row>
    <row r="75" ht="14.25" customHeight="1">
      <c r="Q75" s="7"/>
    </row>
    <row r="76" ht="14.25" customHeight="1">
      <c r="Q76" s="7"/>
    </row>
    <row r="77" ht="14.25" customHeight="1">
      <c r="Q77" s="7"/>
    </row>
    <row r="78" ht="14.25" customHeight="1">
      <c r="B78" s="51" t="s">
        <v>48</v>
      </c>
      <c r="Q78" s="7"/>
    </row>
    <row r="79" ht="14.25" customHeight="1">
      <c r="Q79" s="7"/>
    </row>
    <row r="80" ht="14.25" customHeight="1">
      <c r="Q80" s="7"/>
    </row>
    <row r="81" ht="14.25" customHeight="1">
      <c r="Q81" s="7"/>
    </row>
    <row r="82" ht="14.25" customHeight="1">
      <c r="Q82" s="7"/>
    </row>
    <row r="83" ht="14.25" customHeight="1">
      <c r="Q83" s="7"/>
    </row>
    <row r="84" ht="14.25" customHeight="1">
      <c r="Q84" s="7"/>
    </row>
    <row r="85" ht="14.25" customHeight="1">
      <c r="Q85" s="7"/>
    </row>
    <row r="86" ht="14.25" customHeight="1">
      <c r="Q86" s="7"/>
    </row>
    <row r="87" ht="14.25" customHeight="1">
      <c r="Q87" s="7"/>
    </row>
    <row r="88" ht="14.25" customHeight="1">
      <c r="Q88" s="7"/>
    </row>
    <row r="89" ht="14.25" customHeight="1">
      <c r="Q89" s="7"/>
    </row>
    <row r="90" ht="14.25" customHeight="1">
      <c r="Q90" s="7"/>
    </row>
    <row r="91" ht="14.25" customHeight="1">
      <c r="Q91" s="7"/>
    </row>
    <row r="92" ht="14.25" customHeight="1">
      <c r="Q92" s="7"/>
    </row>
    <row r="93" ht="14.25" customHeight="1">
      <c r="Q93" s="7"/>
    </row>
    <row r="94" ht="14.25" customHeight="1">
      <c r="Q94" s="7"/>
    </row>
    <row r="95" ht="14.25" customHeight="1">
      <c r="Q95" s="7"/>
    </row>
    <row r="96" ht="14.25" customHeight="1">
      <c r="Q96" s="7"/>
    </row>
    <row r="97" ht="14.25" customHeight="1">
      <c r="Q97" s="7"/>
    </row>
    <row r="98" ht="14.25" customHeight="1">
      <c r="Q98" s="7"/>
    </row>
    <row r="99" ht="14.25" customHeight="1">
      <c r="Q99" s="7"/>
    </row>
    <row r="100" ht="14.25" customHeight="1">
      <c r="Q100" s="7"/>
    </row>
    <row r="101" ht="14.25" customHeight="1">
      <c r="Q101" s="7"/>
    </row>
    <row r="102" ht="14.25" customHeight="1">
      <c r="Q102" s="7"/>
    </row>
    <row r="103" ht="14.25" customHeight="1">
      <c r="Q103" s="7"/>
    </row>
    <row r="104" ht="14.25" customHeight="1">
      <c r="Q104" s="7"/>
    </row>
    <row r="105" ht="14.25" customHeight="1">
      <c r="Q105" s="7"/>
    </row>
    <row r="106" ht="14.25" customHeight="1">
      <c r="Q106" s="7"/>
    </row>
    <row r="107" ht="14.25" customHeight="1">
      <c r="Q107" s="7"/>
    </row>
    <row r="108" ht="14.25" customHeight="1">
      <c r="Q108" s="7"/>
    </row>
    <row r="109" ht="14.25" customHeight="1">
      <c r="Q109" s="7"/>
    </row>
    <row r="110" ht="14.25" customHeight="1">
      <c r="Q110" s="7"/>
    </row>
    <row r="111" ht="14.25" customHeight="1">
      <c r="Q111" s="7"/>
    </row>
    <row r="112" ht="14.25" customHeight="1">
      <c r="Q112" s="7"/>
    </row>
    <row r="113" ht="14.25" customHeight="1">
      <c r="Q113" s="7"/>
    </row>
    <row r="114" ht="14.25" customHeight="1">
      <c r="Q114" s="7"/>
    </row>
    <row r="115" ht="14.25" customHeight="1">
      <c r="Q115" s="7"/>
    </row>
    <row r="116" ht="14.25" customHeight="1">
      <c r="Q116" s="7"/>
    </row>
    <row r="117" ht="14.25" customHeight="1">
      <c r="Q117" s="7"/>
    </row>
    <row r="118" ht="14.25" customHeight="1">
      <c r="Q118" s="7"/>
    </row>
    <row r="119" ht="14.25" customHeight="1">
      <c r="Q119" s="7"/>
    </row>
    <row r="120" ht="14.25" customHeight="1">
      <c r="Q120" s="7"/>
    </row>
    <row r="121" ht="14.25" customHeight="1">
      <c r="Q121" s="7"/>
    </row>
    <row r="122" ht="14.25" customHeight="1">
      <c r="Q122" s="7"/>
    </row>
    <row r="123" ht="14.25" customHeight="1">
      <c r="Q123" s="7"/>
    </row>
    <row r="124" ht="14.25" customHeight="1">
      <c r="Q124" s="7"/>
    </row>
    <row r="125" ht="14.25" customHeight="1">
      <c r="Q125" s="7"/>
    </row>
    <row r="126" ht="14.25" customHeight="1">
      <c r="Q126" s="7"/>
    </row>
    <row r="127" ht="14.25" customHeight="1">
      <c r="Q127" s="7"/>
    </row>
    <row r="128" ht="14.25" customHeight="1">
      <c r="Q128" s="7"/>
    </row>
    <row r="129" ht="14.25" customHeight="1">
      <c r="Q129" s="7"/>
    </row>
    <row r="130" ht="14.25" customHeight="1">
      <c r="Q130" s="7"/>
    </row>
    <row r="131" ht="14.25" customHeight="1">
      <c r="Q131" s="7"/>
    </row>
    <row r="132" ht="14.25" customHeight="1">
      <c r="Q132" s="7"/>
    </row>
    <row r="133" ht="14.25" customHeight="1">
      <c r="Q133" s="7"/>
    </row>
    <row r="134" ht="14.25" customHeight="1">
      <c r="Q134" s="7"/>
    </row>
    <row r="135" ht="14.25" customHeight="1">
      <c r="Q135" s="7"/>
    </row>
    <row r="136" ht="14.25" customHeight="1">
      <c r="Q136" s="7"/>
    </row>
    <row r="137" ht="14.25" customHeight="1">
      <c r="Q137" s="7"/>
    </row>
    <row r="138" ht="14.25" customHeight="1">
      <c r="Q138" s="7"/>
    </row>
    <row r="139" ht="14.25" customHeight="1">
      <c r="Q139" s="7"/>
    </row>
    <row r="140" ht="14.25" customHeight="1">
      <c r="Q140" s="7"/>
    </row>
    <row r="141" ht="14.25" customHeight="1">
      <c r="Q141" s="7"/>
    </row>
    <row r="142" ht="14.25" customHeight="1">
      <c r="Q142" s="7"/>
    </row>
    <row r="143" ht="14.25" customHeight="1">
      <c r="Q143" s="7"/>
    </row>
    <row r="144" ht="14.25" customHeight="1">
      <c r="Q144" s="7"/>
    </row>
    <row r="145" ht="14.25" customHeight="1">
      <c r="Q145" s="7"/>
    </row>
    <row r="146" ht="14.25" customHeight="1">
      <c r="Q146" s="7"/>
    </row>
    <row r="147" ht="14.25" customHeight="1">
      <c r="Q147" s="7"/>
    </row>
    <row r="148" ht="14.25" customHeight="1">
      <c r="Q148" s="7"/>
    </row>
    <row r="149" ht="14.25" customHeight="1">
      <c r="Q149" s="7"/>
    </row>
    <row r="150" ht="14.25" customHeight="1">
      <c r="Q150" s="7"/>
    </row>
    <row r="151" ht="14.25" customHeight="1">
      <c r="Q151" s="7"/>
    </row>
    <row r="152" ht="14.25" customHeight="1">
      <c r="Q152" s="7"/>
    </row>
    <row r="153" ht="14.25" customHeight="1">
      <c r="Q153" s="7"/>
    </row>
    <row r="154" ht="14.25" customHeight="1">
      <c r="Q154" s="7"/>
    </row>
    <row r="155" ht="14.25" customHeight="1">
      <c r="Q155" s="7"/>
    </row>
    <row r="156" ht="14.25" customHeight="1">
      <c r="Q156" s="7"/>
    </row>
    <row r="157" ht="14.25" customHeight="1">
      <c r="Q157" s="7"/>
    </row>
    <row r="158" ht="14.25" customHeight="1">
      <c r="Q158" s="7"/>
    </row>
    <row r="159" ht="14.25" customHeight="1">
      <c r="Q159" s="7"/>
    </row>
    <row r="160" ht="14.25" customHeight="1">
      <c r="Q160" s="7"/>
    </row>
    <row r="161" ht="14.25" customHeight="1">
      <c r="Q161" s="7"/>
    </row>
    <row r="162" ht="14.25" customHeight="1">
      <c r="Q162" s="7"/>
    </row>
    <row r="163" ht="14.25" customHeight="1">
      <c r="Q163" s="7"/>
    </row>
    <row r="164" ht="14.25" customHeight="1">
      <c r="Q164" s="7"/>
    </row>
    <row r="165" ht="14.25" customHeight="1">
      <c r="Q165" s="7"/>
    </row>
    <row r="166" ht="14.25" customHeight="1">
      <c r="Q166" s="7"/>
    </row>
    <row r="167" ht="14.25" customHeight="1">
      <c r="Q167" s="7"/>
    </row>
    <row r="168" ht="14.25" customHeight="1">
      <c r="Q168" s="7"/>
    </row>
    <row r="169" ht="14.25" customHeight="1">
      <c r="Q169" s="7"/>
    </row>
    <row r="170" ht="14.25" customHeight="1">
      <c r="Q170" s="7"/>
    </row>
    <row r="171" ht="14.25" customHeight="1">
      <c r="Q171" s="7"/>
    </row>
    <row r="172" ht="14.25" customHeight="1">
      <c r="Q172" s="7"/>
    </row>
    <row r="173" ht="14.25" customHeight="1">
      <c r="Q173" s="7"/>
    </row>
    <row r="174" ht="14.25" customHeight="1">
      <c r="Q174" s="7"/>
    </row>
    <row r="175" ht="14.25" customHeight="1">
      <c r="Q175" s="7"/>
    </row>
    <row r="176" ht="14.25" customHeight="1">
      <c r="Q176" s="7"/>
    </row>
    <row r="177" ht="14.25" customHeight="1">
      <c r="Q177" s="7"/>
    </row>
    <row r="178" ht="14.25" customHeight="1">
      <c r="Q178" s="7"/>
    </row>
    <row r="179" ht="14.25" customHeight="1">
      <c r="Q179" s="7"/>
    </row>
    <row r="180" ht="14.25" customHeight="1">
      <c r="Q180" s="7"/>
    </row>
    <row r="181" ht="14.25" customHeight="1">
      <c r="Q181" s="7"/>
    </row>
    <row r="182" ht="14.25" customHeight="1">
      <c r="Q182" s="7"/>
    </row>
    <row r="183" ht="14.25" customHeight="1">
      <c r="Q183" s="7"/>
    </row>
    <row r="184" ht="14.25" customHeight="1">
      <c r="Q184" s="7"/>
    </row>
    <row r="185" ht="14.25" customHeight="1">
      <c r="Q185" s="7"/>
    </row>
    <row r="186" ht="14.25" customHeight="1">
      <c r="Q186" s="7"/>
    </row>
    <row r="187" ht="14.25" customHeight="1">
      <c r="Q187" s="7"/>
    </row>
    <row r="188" ht="14.25" customHeight="1">
      <c r="Q188" s="7"/>
    </row>
    <row r="189" ht="14.25" customHeight="1">
      <c r="Q189" s="7"/>
    </row>
    <row r="190" ht="14.25" customHeight="1">
      <c r="Q190" s="7"/>
    </row>
    <row r="191" ht="14.25" customHeight="1">
      <c r="Q191" s="7"/>
    </row>
    <row r="192" ht="14.25" customHeight="1">
      <c r="Q192" s="7"/>
    </row>
    <row r="193" ht="14.25" customHeight="1">
      <c r="Q193" s="7"/>
    </row>
    <row r="194" ht="14.25" customHeight="1">
      <c r="Q194" s="7"/>
    </row>
    <row r="195" ht="14.25" customHeight="1">
      <c r="Q195" s="7"/>
    </row>
    <row r="196" ht="14.25" customHeight="1">
      <c r="Q196" s="7"/>
    </row>
    <row r="197" ht="14.25" customHeight="1">
      <c r="Q197" s="7"/>
    </row>
    <row r="198" ht="14.25" customHeight="1">
      <c r="Q198" s="7"/>
    </row>
    <row r="199" ht="14.25" customHeight="1">
      <c r="Q199" s="7"/>
    </row>
    <row r="200" ht="14.25" customHeight="1">
      <c r="Q200" s="7"/>
    </row>
    <row r="201" ht="14.25" customHeight="1">
      <c r="Q201" s="7"/>
    </row>
    <row r="202" ht="14.25" customHeight="1">
      <c r="Q202" s="7"/>
    </row>
    <row r="203" ht="14.25" customHeight="1">
      <c r="Q203" s="7"/>
    </row>
    <row r="204" ht="14.25" customHeight="1">
      <c r="Q204" s="7"/>
    </row>
    <row r="205" ht="14.25" customHeight="1">
      <c r="Q205" s="7"/>
    </row>
    <row r="206" ht="14.25" customHeight="1">
      <c r="Q206" s="7"/>
    </row>
    <row r="207" ht="14.25" customHeight="1">
      <c r="Q207" s="7"/>
    </row>
    <row r="208" ht="14.25" customHeight="1">
      <c r="Q208" s="7"/>
    </row>
    <row r="209" ht="14.25" customHeight="1">
      <c r="Q209" s="7"/>
    </row>
    <row r="210" ht="14.25" customHeight="1">
      <c r="Q210" s="7"/>
    </row>
    <row r="211" ht="14.25" customHeight="1">
      <c r="Q211" s="7"/>
    </row>
    <row r="212" ht="14.25" customHeight="1">
      <c r="Q212" s="7"/>
    </row>
    <row r="213" ht="14.25" customHeight="1">
      <c r="Q213" s="7"/>
    </row>
    <row r="214" ht="14.25" customHeight="1">
      <c r="Q214" s="7"/>
    </row>
    <row r="215" ht="14.25" customHeight="1">
      <c r="Q215" s="7"/>
    </row>
    <row r="216" ht="14.25" customHeight="1">
      <c r="Q216" s="7"/>
    </row>
    <row r="217" ht="14.25" customHeight="1">
      <c r="Q217" s="7"/>
    </row>
    <row r="218" ht="14.25" customHeight="1">
      <c r="Q218" s="7"/>
    </row>
    <row r="219" ht="14.25" customHeight="1">
      <c r="Q219" s="7"/>
    </row>
    <row r="220" ht="14.25" customHeight="1">
      <c r="Q220" s="7"/>
    </row>
    <row r="221" ht="14.25" customHeight="1">
      <c r="Q221" s="7"/>
    </row>
    <row r="222" ht="14.25" customHeight="1">
      <c r="Q222" s="7"/>
    </row>
    <row r="223" ht="14.25" customHeight="1">
      <c r="Q223" s="7"/>
    </row>
    <row r="224" ht="14.25" customHeight="1">
      <c r="Q224" s="7"/>
    </row>
    <row r="225" ht="14.25" customHeight="1">
      <c r="Q225" s="7"/>
    </row>
    <row r="226" ht="14.25" customHeight="1">
      <c r="Q226" s="7"/>
    </row>
    <row r="227" ht="14.25" customHeight="1">
      <c r="Q227" s="7"/>
    </row>
    <row r="228" ht="14.25" customHeight="1">
      <c r="Q228" s="7"/>
    </row>
    <row r="229" ht="14.25" customHeight="1">
      <c r="Q229" s="7"/>
    </row>
    <row r="230" ht="14.25" customHeight="1">
      <c r="Q230" s="7"/>
    </row>
    <row r="231" ht="14.25" customHeight="1">
      <c r="Q231" s="7"/>
    </row>
    <row r="232" ht="14.25" customHeight="1">
      <c r="Q232" s="7"/>
    </row>
    <row r="233" ht="14.25" customHeight="1">
      <c r="Q233" s="7"/>
    </row>
    <row r="234" ht="14.25" customHeight="1">
      <c r="Q234" s="7"/>
    </row>
    <row r="235" ht="14.25" customHeight="1">
      <c r="Q235" s="7"/>
    </row>
    <row r="236" ht="14.25" customHeight="1">
      <c r="Q236" s="7"/>
    </row>
    <row r="237" ht="14.25" customHeight="1">
      <c r="Q237" s="7"/>
    </row>
    <row r="238" ht="14.25" customHeight="1">
      <c r="Q238" s="7"/>
    </row>
    <row r="239" ht="14.25" customHeight="1">
      <c r="Q239" s="7"/>
    </row>
    <row r="240" ht="14.25" customHeight="1">
      <c r="Q240" s="7"/>
    </row>
    <row r="241" ht="14.25" customHeight="1">
      <c r="Q241" s="7"/>
    </row>
    <row r="242" ht="14.25" customHeight="1">
      <c r="Q242" s="7"/>
    </row>
    <row r="243" ht="14.25" customHeight="1">
      <c r="Q243" s="7"/>
    </row>
    <row r="244" ht="14.25" customHeight="1">
      <c r="Q244" s="7"/>
    </row>
    <row r="245" ht="14.25" customHeight="1">
      <c r="Q245" s="7"/>
    </row>
    <row r="246" ht="14.25" customHeight="1">
      <c r="Q246" s="7"/>
    </row>
    <row r="247" ht="14.25" customHeight="1">
      <c r="Q247" s="7"/>
    </row>
    <row r="248" ht="14.25" customHeight="1">
      <c r="Q248" s="7"/>
    </row>
    <row r="249" ht="14.25" customHeight="1">
      <c r="Q249" s="7"/>
    </row>
    <row r="250" ht="14.25" customHeight="1">
      <c r="Q250" s="7"/>
    </row>
    <row r="251" ht="14.25" customHeight="1">
      <c r="Q251" s="7"/>
    </row>
    <row r="252" ht="14.25" customHeight="1">
      <c r="Q252" s="7"/>
    </row>
    <row r="253" ht="14.25" customHeight="1">
      <c r="Q253" s="7"/>
    </row>
    <row r="254" ht="14.25" customHeight="1">
      <c r="Q254" s="7"/>
    </row>
    <row r="255" ht="14.25" customHeight="1">
      <c r="Q255" s="7"/>
    </row>
    <row r="256" ht="14.25" customHeight="1">
      <c r="Q256" s="7"/>
    </row>
    <row r="257" ht="14.25" customHeight="1">
      <c r="Q257" s="7"/>
    </row>
    <row r="258" ht="14.25" customHeight="1">
      <c r="Q258" s="7"/>
    </row>
    <row r="259" ht="14.25" customHeight="1">
      <c r="Q259" s="7"/>
    </row>
    <row r="260" ht="14.25" customHeight="1">
      <c r="Q260" s="7"/>
    </row>
    <row r="261" ht="14.25" customHeight="1">
      <c r="Q261" s="7"/>
    </row>
    <row r="262" ht="14.25" customHeight="1">
      <c r="Q262" s="7"/>
    </row>
    <row r="263" ht="14.25" customHeight="1">
      <c r="Q263" s="7"/>
    </row>
    <row r="264" ht="14.25" customHeight="1">
      <c r="Q264" s="7"/>
    </row>
    <row r="265" ht="14.25" customHeight="1">
      <c r="Q265" s="7"/>
    </row>
    <row r="266" ht="14.25" customHeight="1">
      <c r="Q266" s="7"/>
    </row>
    <row r="267" ht="14.25" customHeight="1">
      <c r="Q267" s="7"/>
    </row>
    <row r="268" ht="14.25" customHeight="1">
      <c r="Q268" s="7"/>
    </row>
    <row r="269" ht="14.25" customHeight="1">
      <c r="Q269" s="7"/>
    </row>
    <row r="270" ht="14.25" customHeight="1">
      <c r="Q270" s="7"/>
    </row>
    <row r="271" ht="14.25" customHeight="1">
      <c r="Q271" s="7"/>
    </row>
    <row r="272" ht="14.25" customHeight="1">
      <c r="Q272" s="7"/>
    </row>
    <row r="273" ht="14.25" customHeight="1">
      <c r="Q273" s="7"/>
    </row>
    <row r="274" ht="14.25" customHeight="1">
      <c r="Q274" s="7"/>
    </row>
    <row r="275" ht="14.25" customHeight="1">
      <c r="Q275" s="7"/>
    </row>
    <row r="276" ht="14.25" customHeight="1">
      <c r="Q276" s="7"/>
    </row>
    <row r="277" ht="14.25" customHeight="1">
      <c r="Q277" s="7"/>
    </row>
    <row r="278" ht="14.25" customHeight="1">
      <c r="Q278" s="7"/>
    </row>
    <row r="279" ht="14.25" customHeight="1">
      <c r="Q279" s="7"/>
    </row>
    <row r="280" ht="14.25" customHeight="1">
      <c r="Q280" s="7"/>
    </row>
    <row r="281" ht="14.25" customHeight="1">
      <c r="Q281" s="7"/>
    </row>
    <row r="282" ht="14.25" customHeight="1">
      <c r="Q282" s="7"/>
    </row>
    <row r="283" ht="14.25" customHeight="1">
      <c r="Q283" s="7"/>
    </row>
    <row r="284" ht="14.25" customHeight="1">
      <c r="Q284" s="7"/>
    </row>
    <row r="285" ht="14.25" customHeight="1">
      <c r="Q285" s="7"/>
    </row>
    <row r="286" ht="14.25" customHeight="1">
      <c r="Q286" s="7"/>
    </row>
    <row r="287" ht="14.25" customHeight="1">
      <c r="Q287" s="7"/>
    </row>
    <row r="288" ht="14.25" customHeight="1">
      <c r="Q288" s="7"/>
    </row>
    <row r="289" ht="14.25" customHeight="1">
      <c r="Q289" s="7"/>
    </row>
    <row r="290" ht="14.25" customHeight="1">
      <c r="Q290" s="7"/>
    </row>
    <row r="291" ht="14.25" customHeight="1">
      <c r="Q291" s="7"/>
    </row>
    <row r="292" ht="14.25" customHeight="1">
      <c r="Q292" s="7"/>
    </row>
    <row r="293" ht="14.25" customHeight="1">
      <c r="Q293" s="7"/>
    </row>
    <row r="294" ht="14.25" customHeight="1">
      <c r="Q294" s="7"/>
    </row>
    <row r="295" ht="14.25" customHeight="1">
      <c r="Q295" s="7"/>
    </row>
    <row r="296" ht="14.25" customHeight="1">
      <c r="Q296" s="7"/>
    </row>
    <row r="297" ht="14.25" customHeight="1">
      <c r="Q297" s="7"/>
    </row>
    <row r="298" ht="14.25" customHeight="1">
      <c r="Q298" s="7"/>
    </row>
    <row r="299" ht="14.25" customHeight="1">
      <c r="Q299" s="7"/>
    </row>
    <row r="300" ht="14.25" customHeight="1">
      <c r="Q300" s="7"/>
    </row>
    <row r="301" ht="14.25" customHeight="1">
      <c r="Q301" s="7"/>
    </row>
    <row r="302" ht="14.25" customHeight="1">
      <c r="Q302" s="7"/>
    </row>
    <row r="303" ht="14.25" customHeight="1">
      <c r="Q303" s="7"/>
    </row>
    <row r="304" ht="14.25" customHeight="1">
      <c r="Q304" s="7"/>
    </row>
    <row r="305" ht="14.25" customHeight="1">
      <c r="Q305" s="7"/>
    </row>
    <row r="306" ht="14.25" customHeight="1">
      <c r="Q306" s="7"/>
    </row>
    <row r="307" ht="14.25" customHeight="1">
      <c r="Q307" s="7"/>
    </row>
    <row r="308" ht="14.25" customHeight="1">
      <c r="Q308" s="7"/>
    </row>
    <row r="309" ht="14.25" customHeight="1">
      <c r="Q309" s="7"/>
    </row>
    <row r="310" ht="14.25" customHeight="1">
      <c r="Q310" s="7"/>
    </row>
    <row r="311" ht="14.25" customHeight="1">
      <c r="Q311" s="7"/>
    </row>
    <row r="312" ht="14.25" customHeight="1">
      <c r="Q312" s="7"/>
    </row>
    <row r="313" ht="14.25" customHeight="1">
      <c r="Q313" s="7"/>
    </row>
    <row r="314" ht="14.25" customHeight="1">
      <c r="Q314" s="7"/>
    </row>
    <row r="315" ht="14.25" customHeight="1">
      <c r="Q315" s="7"/>
    </row>
    <row r="316" ht="14.25" customHeight="1">
      <c r="Q316" s="7"/>
    </row>
    <row r="317" ht="14.25" customHeight="1">
      <c r="Q317" s="7"/>
    </row>
    <row r="318" ht="14.25" customHeight="1">
      <c r="Q318" s="7"/>
    </row>
    <row r="319" ht="14.25" customHeight="1">
      <c r="Q319" s="7"/>
    </row>
    <row r="320" ht="14.25" customHeight="1">
      <c r="Q320" s="7"/>
    </row>
    <row r="321" ht="14.25" customHeight="1">
      <c r="Q321" s="7"/>
    </row>
    <row r="322" ht="14.25" customHeight="1">
      <c r="Q322" s="7"/>
    </row>
    <row r="323" ht="14.25" customHeight="1">
      <c r="Q323" s="7"/>
    </row>
    <row r="324" ht="14.25" customHeight="1">
      <c r="Q324" s="7"/>
    </row>
    <row r="325" ht="14.25" customHeight="1">
      <c r="Q325" s="7"/>
    </row>
    <row r="326" ht="14.25" customHeight="1">
      <c r="Q326" s="7"/>
    </row>
    <row r="327" ht="14.25" customHeight="1">
      <c r="Q327" s="7"/>
    </row>
    <row r="328" ht="14.25" customHeight="1">
      <c r="Q328" s="7"/>
    </row>
    <row r="329" ht="14.25" customHeight="1">
      <c r="Q329" s="7"/>
    </row>
    <row r="330" ht="14.25" customHeight="1">
      <c r="Q330" s="7"/>
    </row>
    <row r="331" ht="14.25" customHeight="1">
      <c r="Q331" s="7"/>
    </row>
    <row r="332" ht="14.25" customHeight="1">
      <c r="Q332" s="7"/>
    </row>
    <row r="333" ht="14.25" customHeight="1">
      <c r="Q333" s="7"/>
    </row>
    <row r="334" ht="14.25" customHeight="1">
      <c r="Q334" s="7"/>
    </row>
    <row r="335" ht="14.25" customHeight="1">
      <c r="Q335" s="7"/>
    </row>
    <row r="336" ht="14.25" customHeight="1">
      <c r="Q336" s="7"/>
    </row>
    <row r="337" ht="14.25" customHeight="1">
      <c r="Q337" s="7"/>
    </row>
    <row r="338" ht="14.25" customHeight="1">
      <c r="Q338" s="7"/>
    </row>
    <row r="339" ht="14.25" customHeight="1">
      <c r="Q339" s="7"/>
    </row>
    <row r="340" ht="14.25" customHeight="1">
      <c r="Q340" s="7"/>
    </row>
    <row r="341" ht="14.25" customHeight="1">
      <c r="Q341" s="7"/>
    </row>
    <row r="342" ht="14.25" customHeight="1">
      <c r="Q342" s="7"/>
    </row>
    <row r="343" ht="14.25" customHeight="1">
      <c r="Q343" s="7"/>
    </row>
    <row r="344" ht="14.25" customHeight="1">
      <c r="Q344" s="7"/>
    </row>
    <row r="345" ht="14.25" customHeight="1">
      <c r="Q345" s="7"/>
    </row>
    <row r="346" ht="14.25" customHeight="1">
      <c r="Q346" s="7"/>
    </row>
    <row r="347" ht="14.25" customHeight="1">
      <c r="Q347" s="7"/>
    </row>
    <row r="348" ht="14.25" customHeight="1">
      <c r="Q348" s="7"/>
    </row>
    <row r="349" ht="14.25" customHeight="1">
      <c r="Q349" s="7"/>
    </row>
    <row r="350" ht="14.25" customHeight="1">
      <c r="Q350" s="7"/>
    </row>
    <row r="351" ht="14.25" customHeight="1">
      <c r="Q351" s="7"/>
    </row>
    <row r="352" ht="14.25" customHeight="1">
      <c r="Q352" s="7"/>
    </row>
    <row r="353" ht="14.25" customHeight="1">
      <c r="Q353" s="7"/>
    </row>
    <row r="354" ht="14.25" customHeight="1">
      <c r="Q354" s="7"/>
    </row>
    <row r="355" ht="14.25" customHeight="1">
      <c r="Q355" s="7"/>
    </row>
    <row r="356" ht="14.25" customHeight="1">
      <c r="Q356" s="7"/>
    </row>
    <row r="357" ht="14.25" customHeight="1">
      <c r="Q357" s="7"/>
    </row>
    <row r="358" ht="14.25" customHeight="1">
      <c r="Q358" s="7"/>
    </row>
    <row r="359" ht="14.25" customHeight="1">
      <c r="Q359" s="7"/>
    </row>
    <row r="360" ht="14.25" customHeight="1">
      <c r="Q360" s="7"/>
    </row>
    <row r="361" ht="14.25" customHeight="1">
      <c r="Q361" s="7"/>
    </row>
    <row r="362" ht="14.25" customHeight="1">
      <c r="Q362" s="7"/>
    </row>
    <row r="363" ht="14.25" customHeight="1">
      <c r="Q363" s="7"/>
    </row>
    <row r="364" ht="14.25" customHeight="1">
      <c r="Q364" s="7"/>
    </row>
    <row r="365" ht="14.25" customHeight="1">
      <c r="Q365" s="7"/>
    </row>
    <row r="366" ht="14.25" customHeight="1">
      <c r="Q366" s="7"/>
    </row>
    <row r="367" ht="14.25" customHeight="1">
      <c r="Q367" s="7"/>
    </row>
    <row r="368" ht="14.25" customHeight="1">
      <c r="Q368" s="7"/>
    </row>
    <row r="369" ht="14.25" customHeight="1">
      <c r="Q369" s="7"/>
    </row>
    <row r="370" ht="14.25" customHeight="1">
      <c r="Q370" s="7"/>
    </row>
    <row r="371" ht="14.25" customHeight="1">
      <c r="Q371" s="7"/>
    </row>
    <row r="372" ht="14.25" customHeight="1">
      <c r="Q372" s="7"/>
    </row>
    <row r="373" ht="14.25" customHeight="1">
      <c r="Q373" s="7"/>
    </row>
    <row r="374" ht="14.25" customHeight="1">
      <c r="Q374" s="7"/>
    </row>
    <row r="375" ht="14.25" customHeight="1">
      <c r="Q375" s="7"/>
    </row>
    <row r="376" ht="14.25" customHeight="1">
      <c r="Q376" s="7"/>
    </row>
    <row r="377" ht="14.25" customHeight="1">
      <c r="Q377" s="7"/>
    </row>
    <row r="378" ht="14.25" customHeight="1">
      <c r="Q378" s="7"/>
    </row>
    <row r="379" ht="14.25" customHeight="1">
      <c r="Q379" s="7"/>
    </row>
    <row r="380" ht="14.25" customHeight="1">
      <c r="Q380" s="7"/>
    </row>
    <row r="381" ht="14.25" customHeight="1">
      <c r="Q381" s="7"/>
    </row>
    <row r="382" ht="14.25" customHeight="1">
      <c r="Q382" s="7"/>
    </row>
    <row r="383" ht="14.25" customHeight="1">
      <c r="Q383" s="7"/>
    </row>
    <row r="384" ht="14.25" customHeight="1">
      <c r="Q384" s="7"/>
    </row>
    <row r="385" ht="14.25" customHeight="1">
      <c r="Q385" s="7"/>
    </row>
    <row r="386" ht="14.25" customHeight="1">
      <c r="Q386" s="7"/>
    </row>
    <row r="387" ht="14.25" customHeight="1">
      <c r="Q387" s="7"/>
    </row>
    <row r="388" ht="14.25" customHeight="1">
      <c r="Q388" s="7"/>
    </row>
    <row r="389" ht="14.25" customHeight="1">
      <c r="Q389" s="7"/>
    </row>
    <row r="390" ht="14.25" customHeight="1">
      <c r="Q390" s="7"/>
    </row>
    <row r="391" ht="14.25" customHeight="1">
      <c r="Q391" s="7"/>
    </row>
    <row r="392" ht="14.25" customHeight="1">
      <c r="Q392" s="7"/>
    </row>
    <row r="393" ht="14.25" customHeight="1">
      <c r="Q393" s="7"/>
    </row>
    <row r="394" ht="14.25" customHeight="1">
      <c r="Q394" s="7"/>
    </row>
    <row r="395" ht="14.25" customHeight="1">
      <c r="Q395" s="7"/>
    </row>
    <row r="396" ht="14.25" customHeight="1">
      <c r="Q396" s="7"/>
    </row>
    <row r="397" ht="14.25" customHeight="1">
      <c r="Q397" s="7"/>
    </row>
    <row r="398" ht="14.25" customHeight="1">
      <c r="Q398" s="7"/>
    </row>
    <row r="399" ht="14.25" customHeight="1">
      <c r="Q399" s="7"/>
    </row>
    <row r="400" ht="14.25" customHeight="1">
      <c r="Q400" s="7"/>
    </row>
    <row r="401" ht="14.25" customHeight="1">
      <c r="Q401" s="7"/>
    </row>
    <row r="402" ht="14.25" customHeight="1">
      <c r="Q402" s="7"/>
    </row>
    <row r="403" ht="14.25" customHeight="1">
      <c r="Q403" s="7"/>
    </row>
    <row r="404" ht="14.25" customHeight="1">
      <c r="Q404" s="7"/>
    </row>
    <row r="405" ht="14.25" customHeight="1">
      <c r="Q405" s="7"/>
    </row>
    <row r="406" ht="14.25" customHeight="1">
      <c r="Q406" s="7"/>
    </row>
    <row r="407" ht="14.25" customHeight="1">
      <c r="Q407" s="7"/>
    </row>
    <row r="408" ht="14.25" customHeight="1">
      <c r="Q408" s="7"/>
    </row>
    <row r="409" ht="14.25" customHeight="1">
      <c r="Q409" s="7"/>
    </row>
    <row r="410" ht="14.25" customHeight="1">
      <c r="Q410" s="7"/>
    </row>
    <row r="411" ht="14.25" customHeight="1">
      <c r="Q411" s="7"/>
    </row>
    <row r="412" ht="14.25" customHeight="1">
      <c r="Q412" s="7"/>
    </row>
    <row r="413" ht="14.25" customHeight="1">
      <c r="Q413" s="7"/>
    </row>
    <row r="414" ht="14.25" customHeight="1">
      <c r="Q414" s="7"/>
    </row>
    <row r="415" ht="14.25" customHeight="1">
      <c r="Q415" s="7"/>
    </row>
    <row r="416" ht="14.25" customHeight="1">
      <c r="Q416" s="7"/>
    </row>
    <row r="417" ht="14.25" customHeight="1">
      <c r="Q417" s="7"/>
    </row>
    <row r="418" ht="14.25" customHeight="1">
      <c r="Q418" s="7"/>
    </row>
    <row r="419" ht="14.25" customHeight="1">
      <c r="Q419" s="7"/>
    </row>
    <row r="420" ht="14.25" customHeight="1">
      <c r="Q420" s="7"/>
    </row>
    <row r="421" ht="14.25" customHeight="1">
      <c r="Q421" s="7"/>
    </row>
    <row r="422" ht="14.25" customHeight="1">
      <c r="Q422" s="7"/>
    </row>
    <row r="423" ht="14.25" customHeight="1">
      <c r="Q423" s="7"/>
    </row>
    <row r="424" ht="14.25" customHeight="1">
      <c r="Q424" s="7"/>
    </row>
    <row r="425" ht="14.25" customHeight="1">
      <c r="Q425" s="7"/>
    </row>
    <row r="426" ht="14.25" customHeight="1">
      <c r="Q426" s="7"/>
    </row>
    <row r="427" ht="14.25" customHeight="1">
      <c r="Q427" s="7"/>
    </row>
    <row r="428" ht="14.25" customHeight="1">
      <c r="Q428" s="7"/>
    </row>
    <row r="429" ht="14.25" customHeight="1">
      <c r="Q429" s="7"/>
    </row>
    <row r="430" ht="14.25" customHeight="1">
      <c r="Q430" s="7"/>
    </row>
    <row r="431" ht="14.25" customHeight="1">
      <c r="Q431" s="7"/>
    </row>
    <row r="432" ht="14.25" customHeight="1">
      <c r="Q432" s="7"/>
    </row>
    <row r="433" ht="14.25" customHeight="1">
      <c r="Q433" s="7"/>
    </row>
    <row r="434" ht="14.25" customHeight="1">
      <c r="Q434" s="7"/>
    </row>
    <row r="435" ht="14.25" customHeight="1">
      <c r="Q435" s="7"/>
    </row>
    <row r="436" ht="14.25" customHeight="1">
      <c r="Q436" s="7"/>
    </row>
    <row r="437" ht="14.25" customHeight="1">
      <c r="Q437" s="7"/>
    </row>
    <row r="438" ht="14.25" customHeight="1">
      <c r="Q438" s="7"/>
    </row>
    <row r="439" ht="14.25" customHeight="1">
      <c r="Q439" s="7"/>
    </row>
    <row r="440" ht="14.25" customHeight="1">
      <c r="Q440" s="7"/>
    </row>
    <row r="441" ht="14.25" customHeight="1">
      <c r="Q441" s="7"/>
    </row>
    <row r="442" ht="14.25" customHeight="1">
      <c r="Q442" s="7"/>
    </row>
    <row r="443" ht="14.25" customHeight="1">
      <c r="Q443" s="7"/>
    </row>
    <row r="444" ht="14.25" customHeight="1">
      <c r="Q444" s="7"/>
    </row>
    <row r="445" ht="14.25" customHeight="1">
      <c r="Q445" s="7"/>
    </row>
    <row r="446" ht="14.25" customHeight="1">
      <c r="Q446" s="7"/>
    </row>
    <row r="447" ht="14.25" customHeight="1">
      <c r="Q447" s="7"/>
    </row>
    <row r="448" ht="14.25" customHeight="1">
      <c r="Q448" s="7"/>
    </row>
    <row r="449" ht="14.25" customHeight="1">
      <c r="Q449" s="7"/>
    </row>
    <row r="450" ht="14.25" customHeight="1">
      <c r="Q450" s="7"/>
    </row>
    <row r="451" ht="14.25" customHeight="1">
      <c r="Q451" s="7"/>
    </row>
    <row r="452" ht="14.25" customHeight="1">
      <c r="Q452" s="7"/>
    </row>
    <row r="453" ht="14.25" customHeight="1">
      <c r="Q453" s="7"/>
    </row>
    <row r="454" ht="14.25" customHeight="1">
      <c r="Q454" s="7"/>
    </row>
    <row r="455" ht="14.25" customHeight="1">
      <c r="Q455" s="7"/>
    </row>
    <row r="456" ht="14.25" customHeight="1">
      <c r="Q456" s="7"/>
    </row>
    <row r="457" ht="14.25" customHeight="1">
      <c r="Q457" s="7"/>
    </row>
    <row r="458" ht="14.25" customHeight="1">
      <c r="Q458" s="7"/>
    </row>
    <row r="459" ht="14.25" customHeight="1">
      <c r="Q459" s="7"/>
    </row>
    <row r="460" ht="14.25" customHeight="1">
      <c r="Q460" s="7"/>
    </row>
    <row r="461" ht="14.25" customHeight="1">
      <c r="Q461" s="7"/>
    </row>
    <row r="462" ht="14.25" customHeight="1">
      <c r="Q462" s="7"/>
    </row>
    <row r="463" ht="14.25" customHeight="1">
      <c r="Q463" s="7"/>
    </row>
    <row r="464" ht="14.25" customHeight="1">
      <c r="Q464" s="7"/>
    </row>
    <row r="465" ht="14.25" customHeight="1">
      <c r="Q465" s="7"/>
    </row>
    <row r="466" ht="14.25" customHeight="1">
      <c r="Q466" s="7"/>
    </row>
    <row r="467" ht="14.25" customHeight="1">
      <c r="Q467" s="7"/>
    </row>
    <row r="468" ht="14.25" customHeight="1">
      <c r="Q468" s="7"/>
    </row>
    <row r="469" ht="14.25" customHeight="1">
      <c r="Q469" s="7"/>
    </row>
    <row r="470" ht="14.25" customHeight="1">
      <c r="Q470" s="7"/>
    </row>
    <row r="471" ht="14.25" customHeight="1">
      <c r="Q471" s="7"/>
    </row>
    <row r="472" ht="14.25" customHeight="1">
      <c r="Q472" s="7"/>
    </row>
    <row r="473" ht="14.25" customHeight="1">
      <c r="Q473" s="7"/>
    </row>
    <row r="474" ht="14.25" customHeight="1">
      <c r="Q474" s="7"/>
    </row>
    <row r="475" ht="14.25" customHeight="1">
      <c r="Q475" s="7"/>
    </row>
    <row r="476" ht="14.25" customHeight="1">
      <c r="Q476" s="7"/>
    </row>
    <row r="477" ht="14.25" customHeight="1">
      <c r="Q477" s="7"/>
    </row>
    <row r="478" ht="14.25" customHeight="1">
      <c r="Q478" s="7"/>
    </row>
    <row r="479" ht="14.25" customHeight="1">
      <c r="Q479" s="7"/>
    </row>
    <row r="480" ht="14.25" customHeight="1">
      <c r="Q480" s="7"/>
    </row>
    <row r="481" ht="14.25" customHeight="1">
      <c r="Q481" s="7"/>
    </row>
    <row r="482" ht="14.25" customHeight="1">
      <c r="Q482" s="7"/>
    </row>
    <row r="483" ht="14.25" customHeight="1">
      <c r="Q483" s="7"/>
    </row>
    <row r="484" ht="14.25" customHeight="1">
      <c r="Q484" s="7"/>
    </row>
    <row r="485" ht="14.25" customHeight="1">
      <c r="Q485" s="7"/>
    </row>
    <row r="486" ht="14.25" customHeight="1">
      <c r="Q486" s="7"/>
    </row>
    <row r="487" ht="14.25" customHeight="1">
      <c r="Q487" s="7"/>
    </row>
    <row r="488" ht="14.25" customHeight="1">
      <c r="Q488" s="7"/>
    </row>
    <row r="489" ht="14.25" customHeight="1">
      <c r="Q489" s="7"/>
    </row>
    <row r="490" ht="14.25" customHeight="1">
      <c r="Q490" s="7"/>
    </row>
    <row r="491" ht="14.25" customHeight="1">
      <c r="Q491" s="7"/>
    </row>
    <row r="492" ht="14.25" customHeight="1">
      <c r="Q492" s="7"/>
    </row>
    <row r="493" ht="14.25" customHeight="1">
      <c r="Q493" s="7"/>
    </row>
    <row r="494" ht="14.25" customHeight="1">
      <c r="Q494" s="7"/>
    </row>
    <row r="495" ht="14.25" customHeight="1">
      <c r="Q495" s="7"/>
    </row>
    <row r="496" ht="14.25" customHeight="1">
      <c r="Q496" s="7"/>
    </row>
    <row r="497" ht="14.25" customHeight="1">
      <c r="Q497" s="7"/>
    </row>
    <row r="498" ht="14.25" customHeight="1">
      <c r="Q498" s="7"/>
    </row>
    <row r="499" ht="14.25" customHeight="1">
      <c r="Q499" s="7"/>
    </row>
    <row r="500" ht="14.25" customHeight="1">
      <c r="Q500" s="7"/>
    </row>
    <row r="501" ht="14.25" customHeight="1">
      <c r="Q501" s="7"/>
    </row>
    <row r="502" ht="14.25" customHeight="1">
      <c r="Q502" s="7"/>
    </row>
    <row r="503" ht="14.25" customHeight="1">
      <c r="Q503" s="7"/>
    </row>
    <row r="504" ht="14.25" customHeight="1">
      <c r="Q504" s="7"/>
    </row>
    <row r="505" ht="14.25" customHeight="1">
      <c r="Q505" s="7"/>
    </row>
    <row r="506" ht="14.25" customHeight="1">
      <c r="Q506" s="7"/>
    </row>
    <row r="507" ht="14.25" customHeight="1">
      <c r="Q507" s="7"/>
    </row>
    <row r="508" ht="14.25" customHeight="1">
      <c r="Q508" s="7"/>
    </row>
    <row r="509" ht="14.25" customHeight="1">
      <c r="Q509" s="7"/>
    </row>
    <row r="510" ht="14.25" customHeight="1">
      <c r="Q510" s="7"/>
    </row>
    <row r="511" ht="14.25" customHeight="1">
      <c r="Q511" s="7"/>
    </row>
    <row r="512" ht="14.25" customHeight="1">
      <c r="Q512" s="7"/>
    </row>
    <row r="513" ht="14.25" customHeight="1">
      <c r="Q513" s="7"/>
    </row>
    <row r="514" ht="14.25" customHeight="1">
      <c r="Q514" s="7"/>
    </row>
    <row r="515" ht="14.25" customHeight="1">
      <c r="Q515" s="7"/>
    </row>
    <row r="516" ht="14.25" customHeight="1">
      <c r="Q516" s="7"/>
    </row>
    <row r="517" ht="14.25" customHeight="1">
      <c r="Q517" s="7"/>
    </row>
    <row r="518" ht="14.25" customHeight="1">
      <c r="Q518" s="7"/>
    </row>
    <row r="519" ht="14.25" customHeight="1">
      <c r="Q519" s="7"/>
    </row>
    <row r="520" ht="14.25" customHeight="1">
      <c r="Q520" s="7"/>
    </row>
    <row r="521" ht="14.25" customHeight="1">
      <c r="Q521" s="7"/>
    </row>
    <row r="522" ht="14.25" customHeight="1">
      <c r="Q522" s="7"/>
    </row>
    <row r="523" ht="14.25" customHeight="1">
      <c r="Q523" s="7"/>
    </row>
    <row r="524" ht="14.25" customHeight="1">
      <c r="Q524" s="7"/>
    </row>
    <row r="525" ht="14.25" customHeight="1">
      <c r="Q525" s="7"/>
    </row>
    <row r="526" ht="14.25" customHeight="1">
      <c r="Q526" s="7"/>
    </row>
    <row r="527" ht="14.25" customHeight="1">
      <c r="Q527" s="7"/>
    </row>
    <row r="528" ht="14.25" customHeight="1">
      <c r="Q528" s="7"/>
    </row>
    <row r="529" ht="14.25" customHeight="1">
      <c r="Q529" s="7"/>
    </row>
    <row r="530" ht="14.25" customHeight="1">
      <c r="Q530" s="7"/>
    </row>
    <row r="531" ht="14.25" customHeight="1">
      <c r="Q531" s="7"/>
    </row>
    <row r="532" ht="14.25" customHeight="1">
      <c r="Q532" s="7"/>
    </row>
    <row r="533" ht="14.25" customHeight="1">
      <c r="Q533" s="7"/>
    </row>
    <row r="534" ht="14.25" customHeight="1">
      <c r="Q534" s="7"/>
    </row>
    <row r="535" ht="14.25" customHeight="1">
      <c r="Q535" s="7"/>
    </row>
    <row r="536" ht="14.25" customHeight="1">
      <c r="Q536" s="7"/>
    </row>
    <row r="537" ht="14.25" customHeight="1">
      <c r="Q537" s="7"/>
    </row>
    <row r="538" ht="14.25" customHeight="1">
      <c r="Q538" s="7"/>
    </row>
    <row r="539" ht="14.25" customHeight="1">
      <c r="Q539" s="7"/>
    </row>
    <row r="540" ht="14.25" customHeight="1">
      <c r="Q540" s="7"/>
    </row>
    <row r="541" ht="14.25" customHeight="1">
      <c r="Q541" s="7"/>
    </row>
    <row r="542" ht="14.25" customHeight="1">
      <c r="Q542" s="7"/>
    </row>
    <row r="543" ht="14.25" customHeight="1">
      <c r="Q543" s="7"/>
    </row>
    <row r="544" ht="14.25" customHeight="1">
      <c r="Q544" s="7"/>
    </row>
    <row r="545" ht="14.25" customHeight="1">
      <c r="Q545" s="7"/>
    </row>
    <row r="546" ht="14.25" customHeight="1">
      <c r="Q546" s="7"/>
    </row>
    <row r="547" ht="14.25" customHeight="1">
      <c r="Q547" s="7"/>
    </row>
    <row r="548" ht="14.25" customHeight="1">
      <c r="Q548" s="7"/>
    </row>
    <row r="549" ht="14.25" customHeight="1">
      <c r="Q549" s="7"/>
    </row>
    <row r="550" ht="14.25" customHeight="1">
      <c r="Q550" s="7"/>
    </row>
    <row r="551" ht="14.25" customHeight="1">
      <c r="Q551" s="7"/>
    </row>
    <row r="552" ht="14.25" customHeight="1">
      <c r="Q552" s="7"/>
    </row>
    <row r="553" ht="14.25" customHeight="1">
      <c r="Q553" s="7"/>
    </row>
    <row r="554" ht="14.25" customHeight="1">
      <c r="Q554" s="7"/>
    </row>
    <row r="555" ht="14.25" customHeight="1">
      <c r="Q555" s="7"/>
    </row>
    <row r="556" ht="14.25" customHeight="1">
      <c r="Q556" s="7"/>
    </row>
    <row r="557" ht="14.25" customHeight="1">
      <c r="Q557" s="7"/>
    </row>
    <row r="558" ht="14.25" customHeight="1">
      <c r="Q558" s="7"/>
    </row>
    <row r="559" ht="14.25" customHeight="1">
      <c r="Q559" s="7"/>
    </row>
    <row r="560" ht="14.25" customHeight="1">
      <c r="Q560" s="7"/>
    </row>
    <row r="561" ht="14.25" customHeight="1">
      <c r="Q561" s="7"/>
    </row>
    <row r="562" ht="14.25" customHeight="1">
      <c r="Q562" s="7"/>
    </row>
    <row r="563" ht="14.25" customHeight="1">
      <c r="Q563" s="7"/>
    </row>
    <row r="564" ht="14.25" customHeight="1">
      <c r="Q564" s="7"/>
    </row>
    <row r="565" ht="14.25" customHeight="1">
      <c r="Q565" s="7"/>
    </row>
    <row r="566" ht="14.25" customHeight="1">
      <c r="Q566" s="7"/>
    </row>
    <row r="567" ht="14.25" customHeight="1">
      <c r="Q567" s="7"/>
    </row>
    <row r="568" ht="14.25" customHeight="1">
      <c r="Q568" s="7"/>
    </row>
    <row r="569" ht="14.25" customHeight="1">
      <c r="Q569" s="7"/>
    </row>
    <row r="570" ht="14.25" customHeight="1">
      <c r="Q570" s="7"/>
    </row>
    <row r="571" ht="14.25" customHeight="1">
      <c r="Q571" s="7"/>
    </row>
    <row r="572" ht="14.25" customHeight="1">
      <c r="Q572" s="7"/>
    </row>
    <row r="573" ht="14.25" customHeight="1">
      <c r="Q573" s="7"/>
    </row>
    <row r="574" ht="14.25" customHeight="1">
      <c r="Q574" s="7"/>
    </row>
    <row r="575" ht="14.25" customHeight="1">
      <c r="Q575" s="7"/>
    </row>
    <row r="576" ht="14.25" customHeight="1">
      <c r="Q576" s="7"/>
    </row>
    <row r="577" ht="14.25" customHeight="1">
      <c r="Q577" s="7"/>
    </row>
    <row r="578" ht="14.25" customHeight="1">
      <c r="Q578" s="7"/>
    </row>
    <row r="579" ht="14.25" customHeight="1">
      <c r="Q579" s="7"/>
    </row>
    <row r="580" ht="14.25" customHeight="1">
      <c r="Q580" s="7"/>
    </row>
    <row r="581" ht="14.25" customHeight="1">
      <c r="Q581" s="7"/>
    </row>
    <row r="582" ht="14.25" customHeight="1">
      <c r="Q582" s="7"/>
    </row>
    <row r="583" ht="14.25" customHeight="1">
      <c r="Q583" s="7"/>
    </row>
    <row r="584" ht="14.25" customHeight="1">
      <c r="Q584" s="7"/>
    </row>
    <row r="585" ht="14.25" customHeight="1">
      <c r="Q585" s="7"/>
    </row>
    <row r="586" ht="14.25" customHeight="1">
      <c r="Q586" s="7"/>
    </row>
    <row r="587" ht="14.25" customHeight="1">
      <c r="Q587" s="7"/>
    </row>
    <row r="588" ht="14.25" customHeight="1">
      <c r="Q588" s="7"/>
    </row>
    <row r="589" ht="14.25" customHeight="1">
      <c r="Q589" s="7"/>
    </row>
    <row r="590" ht="14.25" customHeight="1">
      <c r="Q590" s="7"/>
    </row>
    <row r="591" ht="14.25" customHeight="1">
      <c r="Q591" s="7"/>
    </row>
    <row r="592" ht="14.25" customHeight="1">
      <c r="Q592" s="7"/>
    </row>
    <row r="593" ht="14.25" customHeight="1">
      <c r="Q593" s="7"/>
    </row>
    <row r="594" ht="14.25" customHeight="1">
      <c r="Q594" s="7"/>
    </row>
    <row r="595" ht="14.25" customHeight="1">
      <c r="Q595" s="7"/>
    </row>
    <row r="596" ht="14.25" customHeight="1">
      <c r="Q596" s="7"/>
    </row>
    <row r="597" ht="14.25" customHeight="1">
      <c r="Q597" s="7"/>
    </row>
    <row r="598" ht="14.25" customHeight="1">
      <c r="Q598" s="7"/>
    </row>
    <row r="599" ht="14.25" customHeight="1">
      <c r="Q599" s="7"/>
    </row>
    <row r="600" ht="14.25" customHeight="1">
      <c r="Q600" s="7"/>
    </row>
    <row r="601" ht="14.25" customHeight="1">
      <c r="Q601" s="7"/>
    </row>
    <row r="602" ht="14.25" customHeight="1">
      <c r="Q602" s="7"/>
    </row>
    <row r="603" ht="14.25" customHeight="1">
      <c r="Q603" s="7"/>
    </row>
    <row r="604" ht="14.25" customHeight="1">
      <c r="Q604" s="7"/>
    </row>
    <row r="605" ht="14.25" customHeight="1">
      <c r="Q605" s="7"/>
    </row>
    <row r="606" ht="14.25" customHeight="1">
      <c r="Q606" s="7"/>
    </row>
    <row r="607" ht="14.25" customHeight="1">
      <c r="Q607" s="7"/>
    </row>
    <row r="608" ht="14.25" customHeight="1">
      <c r="Q608" s="7"/>
    </row>
    <row r="609" ht="14.25" customHeight="1">
      <c r="Q609" s="7"/>
    </row>
    <row r="610" ht="14.25" customHeight="1">
      <c r="Q610" s="7"/>
    </row>
    <row r="611" ht="14.25" customHeight="1">
      <c r="Q611" s="7"/>
    </row>
    <row r="612" ht="14.25" customHeight="1">
      <c r="Q612" s="7"/>
    </row>
    <row r="613" ht="14.25" customHeight="1">
      <c r="Q613" s="7"/>
    </row>
    <row r="614" ht="14.25" customHeight="1">
      <c r="Q614" s="7"/>
    </row>
    <row r="615" ht="14.25" customHeight="1">
      <c r="Q615" s="7"/>
    </row>
    <row r="616" ht="14.25" customHeight="1">
      <c r="Q616" s="7"/>
    </row>
    <row r="617" ht="14.25" customHeight="1">
      <c r="Q617" s="7"/>
    </row>
    <row r="618" ht="14.25" customHeight="1">
      <c r="Q618" s="7"/>
    </row>
    <row r="619" ht="14.25" customHeight="1">
      <c r="Q619" s="7"/>
    </row>
    <row r="620" ht="14.25" customHeight="1">
      <c r="Q620" s="7"/>
    </row>
    <row r="621" ht="14.25" customHeight="1">
      <c r="Q621" s="7"/>
    </row>
    <row r="622" ht="14.25" customHeight="1">
      <c r="Q622" s="7"/>
    </row>
    <row r="623" ht="14.25" customHeight="1">
      <c r="Q623" s="7"/>
    </row>
    <row r="624" ht="14.25" customHeight="1">
      <c r="Q624" s="7"/>
    </row>
    <row r="625" ht="14.25" customHeight="1">
      <c r="Q625" s="7"/>
    </row>
    <row r="626" ht="14.25" customHeight="1">
      <c r="Q626" s="7"/>
    </row>
    <row r="627" ht="14.25" customHeight="1">
      <c r="Q627" s="7"/>
    </row>
    <row r="628" ht="14.25" customHeight="1">
      <c r="Q628" s="7"/>
    </row>
    <row r="629" ht="14.25" customHeight="1">
      <c r="Q629" s="7"/>
    </row>
    <row r="630" ht="14.25" customHeight="1">
      <c r="Q630" s="7"/>
    </row>
    <row r="631" ht="14.25" customHeight="1">
      <c r="Q631" s="7"/>
    </row>
    <row r="632" ht="14.25" customHeight="1">
      <c r="Q632" s="7"/>
    </row>
    <row r="633" ht="14.25" customHeight="1">
      <c r="Q633" s="7"/>
    </row>
    <row r="634" ht="14.25" customHeight="1">
      <c r="Q634" s="7"/>
    </row>
    <row r="635" ht="14.25" customHeight="1">
      <c r="Q635" s="7"/>
    </row>
    <row r="636" ht="14.25" customHeight="1">
      <c r="Q636" s="7"/>
    </row>
    <row r="637" ht="14.25" customHeight="1">
      <c r="Q637" s="7"/>
    </row>
    <row r="638" ht="14.25" customHeight="1">
      <c r="Q638" s="7"/>
    </row>
    <row r="639" ht="14.25" customHeight="1">
      <c r="Q639" s="7"/>
    </row>
    <row r="640" ht="14.25" customHeight="1">
      <c r="Q640" s="7"/>
    </row>
    <row r="641" ht="14.25" customHeight="1">
      <c r="Q641" s="7"/>
    </row>
    <row r="642" ht="14.25" customHeight="1">
      <c r="Q642" s="7"/>
    </row>
    <row r="643" ht="14.25" customHeight="1">
      <c r="Q643" s="7"/>
    </row>
    <row r="644" ht="14.25" customHeight="1">
      <c r="Q644" s="7"/>
    </row>
    <row r="645" ht="14.25" customHeight="1">
      <c r="Q645" s="7"/>
    </row>
    <row r="646" ht="14.25" customHeight="1">
      <c r="Q646" s="7"/>
    </row>
    <row r="647" ht="14.25" customHeight="1">
      <c r="Q647" s="7"/>
    </row>
    <row r="648" ht="14.25" customHeight="1">
      <c r="Q648" s="7"/>
    </row>
    <row r="649" ht="14.25" customHeight="1">
      <c r="Q649" s="7"/>
    </row>
    <row r="650" ht="14.25" customHeight="1">
      <c r="Q650" s="7"/>
    </row>
    <row r="651" ht="14.25" customHeight="1">
      <c r="Q651" s="7"/>
    </row>
    <row r="652" ht="14.25" customHeight="1">
      <c r="Q652" s="7"/>
    </row>
    <row r="653" ht="14.25" customHeight="1">
      <c r="Q653" s="7"/>
    </row>
    <row r="654" ht="14.25" customHeight="1">
      <c r="Q654" s="7"/>
    </row>
    <row r="655" ht="14.25" customHeight="1">
      <c r="Q655" s="7"/>
    </row>
    <row r="656" ht="14.25" customHeight="1">
      <c r="Q656" s="7"/>
    </row>
    <row r="657" ht="14.25" customHeight="1">
      <c r="Q657" s="7"/>
    </row>
    <row r="658" ht="14.25" customHeight="1">
      <c r="Q658" s="7"/>
    </row>
    <row r="659" ht="14.25" customHeight="1">
      <c r="Q659" s="7"/>
    </row>
    <row r="660" ht="14.25" customHeight="1">
      <c r="Q660" s="7"/>
    </row>
    <row r="661" ht="14.25" customHeight="1">
      <c r="Q661" s="7"/>
    </row>
    <row r="662" ht="14.25" customHeight="1">
      <c r="Q662" s="7"/>
    </row>
    <row r="663" ht="14.25" customHeight="1">
      <c r="Q663" s="7"/>
    </row>
    <row r="664" ht="14.25" customHeight="1">
      <c r="Q664" s="7"/>
    </row>
    <row r="665" ht="14.25" customHeight="1">
      <c r="Q665" s="7"/>
    </row>
    <row r="666" ht="14.25" customHeight="1">
      <c r="Q666" s="7"/>
    </row>
    <row r="667" ht="14.25" customHeight="1">
      <c r="Q667" s="7"/>
    </row>
    <row r="668" ht="14.25" customHeight="1">
      <c r="Q668" s="7"/>
    </row>
    <row r="669" ht="14.25" customHeight="1">
      <c r="Q669" s="7"/>
    </row>
    <row r="670" ht="14.25" customHeight="1">
      <c r="Q670" s="7"/>
    </row>
    <row r="671" ht="14.25" customHeight="1">
      <c r="Q671" s="7"/>
    </row>
    <row r="672" ht="14.25" customHeight="1">
      <c r="Q672" s="7"/>
    </row>
    <row r="673" ht="14.25" customHeight="1">
      <c r="Q673" s="7"/>
    </row>
    <row r="674" ht="14.25" customHeight="1">
      <c r="Q674" s="7"/>
    </row>
    <row r="675" ht="14.25" customHeight="1">
      <c r="Q675" s="7"/>
    </row>
    <row r="676" ht="14.25" customHeight="1">
      <c r="Q676" s="7"/>
    </row>
    <row r="677" ht="14.25" customHeight="1">
      <c r="Q677" s="7"/>
    </row>
    <row r="678" ht="14.25" customHeight="1">
      <c r="Q678" s="7"/>
    </row>
    <row r="679" ht="14.25" customHeight="1">
      <c r="Q679" s="7"/>
    </row>
    <row r="680" ht="14.25" customHeight="1">
      <c r="Q680" s="7"/>
    </row>
    <row r="681" ht="14.25" customHeight="1">
      <c r="Q681" s="7"/>
    </row>
    <row r="682" ht="14.25" customHeight="1">
      <c r="Q682" s="7"/>
    </row>
    <row r="683" ht="14.25" customHeight="1">
      <c r="Q683" s="7"/>
    </row>
    <row r="684" ht="14.25" customHeight="1">
      <c r="Q684" s="7"/>
    </row>
    <row r="685" ht="14.25" customHeight="1">
      <c r="Q685" s="7"/>
    </row>
    <row r="686" ht="14.25" customHeight="1">
      <c r="Q686" s="7"/>
    </row>
    <row r="687" ht="14.25" customHeight="1">
      <c r="Q687" s="7"/>
    </row>
    <row r="688" ht="14.25" customHeight="1">
      <c r="Q688" s="7"/>
    </row>
    <row r="689" ht="14.25" customHeight="1">
      <c r="Q689" s="7"/>
    </row>
    <row r="690" ht="14.25" customHeight="1">
      <c r="Q690" s="7"/>
    </row>
    <row r="691" ht="14.25" customHeight="1">
      <c r="Q691" s="7"/>
    </row>
    <row r="692" ht="14.25" customHeight="1">
      <c r="Q692" s="7"/>
    </row>
    <row r="693" ht="14.25" customHeight="1">
      <c r="Q693" s="7"/>
    </row>
    <row r="694" ht="14.25" customHeight="1">
      <c r="Q694" s="7"/>
    </row>
    <row r="695" ht="14.25" customHeight="1">
      <c r="Q695" s="7"/>
    </row>
    <row r="696" ht="14.25" customHeight="1">
      <c r="Q696" s="7"/>
    </row>
    <row r="697" ht="14.25" customHeight="1">
      <c r="Q697" s="7"/>
    </row>
    <row r="698" ht="14.25" customHeight="1">
      <c r="Q698" s="7"/>
    </row>
    <row r="699" ht="14.25" customHeight="1">
      <c r="Q699" s="7"/>
    </row>
    <row r="700" ht="14.25" customHeight="1">
      <c r="Q700" s="7"/>
    </row>
    <row r="701" ht="14.25" customHeight="1">
      <c r="Q701" s="7"/>
    </row>
    <row r="702" ht="14.25" customHeight="1">
      <c r="Q702" s="7"/>
    </row>
    <row r="703" ht="14.25" customHeight="1">
      <c r="Q703" s="7"/>
    </row>
    <row r="704" ht="14.25" customHeight="1">
      <c r="Q704" s="7"/>
    </row>
    <row r="705" ht="14.25" customHeight="1">
      <c r="Q705" s="7"/>
    </row>
    <row r="706" ht="14.25" customHeight="1">
      <c r="Q706" s="7"/>
    </row>
    <row r="707" ht="14.25" customHeight="1">
      <c r="Q707" s="7"/>
    </row>
    <row r="708" ht="14.25" customHeight="1">
      <c r="Q708" s="7"/>
    </row>
    <row r="709" ht="14.25" customHeight="1">
      <c r="Q709" s="7"/>
    </row>
    <row r="710" ht="14.25" customHeight="1">
      <c r="Q710" s="7"/>
    </row>
    <row r="711" ht="14.25" customHeight="1">
      <c r="Q711" s="7"/>
    </row>
    <row r="712" ht="14.25" customHeight="1">
      <c r="Q712" s="7"/>
    </row>
    <row r="713" ht="14.25" customHeight="1">
      <c r="Q713" s="7"/>
    </row>
    <row r="714" ht="14.25" customHeight="1">
      <c r="Q714" s="7"/>
    </row>
    <row r="715" ht="14.25" customHeight="1">
      <c r="Q715" s="7"/>
    </row>
    <row r="716" ht="14.25" customHeight="1">
      <c r="Q716" s="7"/>
    </row>
    <row r="717" ht="14.25" customHeight="1">
      <c r="Q717" s="7"/>
    </row>
    <row r="718" ht="14.25" customHeight="1">
      <c r="Q718" s="7"/>
    </row>
    <row r="719" ht="14.25" customHeight="1">
      <c r="Q719" s="7"/>
    </row>
    <row r="720" ht="14.25" customHeight="1">
      <c r="Q720" s="7"/>
    </row>
    <row r="721" ht="14.25" customHeight="1">
      <c r="Q721" s="7"/>
    </row>
    <row r="722" ht="14.25" customHeight="1">
      <c r="Q722" s="7"/>
    </row>
    <row r="723" ht="14.25" customHeight="1">
      <c r="Q723" s="7"/>
    </row>
    <row r="724" ht="14.25" customHeight="1">
      <c r="Q724" s="7"/>
    </row>
    <row r="725" ht="14.25" customHeight="1">
      <c r="Q725" s="7"/>
    </row>
    <row r="726" ht="14.25" customHeight="1">
      <c r="Q726" s="7"/>
    </row>
    <row r="727" ht="14.25" customHeight="1">
      <c r="Q727" s="7"/>
    </row>
    <row r="728" ht="14.25" customHeight="1">
      <c r="Q728" s="7"/>
    </row>
    <row r="729" ht="14.25" customHeight="1">
      <c r="Q729" s="7"/>
    </row>
    <row r="730" ht="14.25" customHeight="1">
      <c r="Q730" s="7"/>
    </row>
    <row r="731" ht="14.25" customHeight="1">
      <c r="Q731" s="7"/>
    </row>
    <row r="732" ht="14.25" customHeight="1">
      <c r="Q732" s="7"/>
    </row>
    <row r="733" ht="14.25" customHeight="1">
      <c r="Q733" s="7"/>
    </row>
    <row r="734" ht="14.25" customHeight="1">
      <c r="Q734" s="7"/>
    </row>
    <row r="735" ht="14.25" customHeight="1">
      <c r="Q735" s="7"/>
    </row>
    <row r="736" ht="14.25" customHeight="1">
      <c r="Q736" s="7"/>
    </row>
    <row r="737" ht="14.25" customHeight="1">
      <c r="Q737" s="7"/>
    </row>
    <row r="738" ht="14.25" customHeight="1">
      <c r="Q738" s="7"/>
    </row>
    <row r="739" ht="14.25" customHeight="1">
      <c r="Q739" s="7"/>
    </row>
    <row r="740" ht="14.25" customHeight="1">
      <c r="Q740" s="7"/>
    </row>
    <row r="741" ht="14.25" customHeight="1">
      <c r="Q741" s="7"/>
    </row>
    <row r="742" ht="14.25" customHeight="1">
      <c r="Q742" s="7"/>
    </row>
    <row r="743" ht="14.25" customHeight="1">
      <c r="Q743" s="7"/>
    </row>
    <row r="744" ht="14.25" customHeight="1">
      <c r="Q744" s="7"/>
    </row>
    <row r="745" ht="14.25" customHeight="1">
      <c r="Q745" s="7"/>
    </row>
    <row r="746" ht="14.25" customHeight="1">
      <c r="Q746" s="7"/>
    </row>
    <row r="747" ht="14.25" customHeight="1">
      <c r="Q747" s="7"/>
    </row>
    <row r="748" ht="14.25" customHeight="1">
      <c r="Q748" s="7"/>
    </row>
    <row r="749" ht="14.25" customHeight="1">
      <c r="Q749" s="7"/>
    </row>
    <row r="750" ht="14.25" customHeight="1">
      <c r="Q750" s="7"/>
    </row>
    <row r="751" ht="14.25" customHeight="1">
      <c r="Q751" s="7"/>
    </row>
    <row r="752" ht="14.25" customHeight="1">
      <c r="Q752" s="7"/>
    </row>
    <row r="753" ht="14.25" customHeight="1">
      <c r="Q753" s="7"/>
    </row>
    <row r="754" ht="14.25" customHeight="1">
      <c r="Q754" s="7"/>
    </row>
    <row r="755" ht="14.25" customHeight="1">
      <c r="Q755" s="7"/>
    </row>
    <row r="756" ht="14.25" customHeight="1">
      <c r="Q756" s="7"/>
    </row>
    <row r="757" ht="14.25" customHeight="1">
      <c r="Q757" s="7"/>
    </row>
    <row r="758" ht="14.25" customHeight="1">
      <c r="Q758" s="7"/>
    </row>
    <row r="759" ht="14.25" customHeight="1">
      <c r="Q759" s="7"/>
    </row>
    <row r="760" ht="14.25" customHeight="1">
      <c r="Q760" s="7"/>
    </row>
    <row r="761" ht="14.25" customHeight="1">
      <c r="Q761" s="7"/>
    </row>
    <row r="762" ht="14.25" customHeight="1">
      <c r="Q762" s="7"/>
    </row>
    <row r="763" ht="14.25" customHeight="1">
      <c r="Q763" s="7"/>
    </row>
    <row r="764" ht="14.25" customHeight="1">
      <c r="Q764" s="7"/>
    </row>
    <row r="765" ht="14.25" customHeight="1">
      <c r="Q765" s="7"/>
    </row>
    <row r="766" ht="14.25" customHeight="1">
      <c r="Q766" s="7"/>
    </row>
    <row r="767" ht="14.25" customHeight="1">
      <c r="Q767" s="7"/>
    </row>
    <row r="768" ht="14.25" customHeight="1">
      <c r="Q768" s="7"/>
    </row>
    <row r="769" ht="14.25" customHeight="1">
      <c r="Q769" s="7"/>
    </row>
    <row r="770" ht="14.25" customHeight="1">
      <c r="Q770" s="7"/>
    </row>
    <row r="771" ht="14.25" customHeight="1">
      <c r="Q771" s="7"/>
    </row>
    <row r="772" ht="14.25" customHeight="1">
      <c r="Q772" s="7"/>
    </row>
    <row r="773" ht="14.25" customHeight="1">
      <c r="Q773" s="7"/>
    </row>
    <row r="774" ht="14.25" customHeight="1">
      <c r="Q774" s="7"/>
    </row>
    <row r="775" ht="14.25" customHeight="1">
      <c r="Q775" s="7"/>
    </row>
    <row r="776" ht="14.25" customHeight="1">
      <c r="Q776" s="7"/>
    </row>
    <row r="777" ht="14.25" customHeight="1">
      <c r="Q777" s="7"/>
    </row>
    <row r="778" ht="14.25" customHeight="1">
      <c r="Q778" s="7"/>
    </row>
    <row r="779" ht="14.25" customHeight="1">
      <c r="Q779" s="7"/>
    </row>
    <row r="780" ht="14.25" customHeight="1">
      <c r="Q780" s="7"/>
    </row>
    <row r="781" ht="14.25" customHeight="1">
      <c r="Q781" s="7"/>
    </row>
    <row r="782" ht="14.25" customHeight="1">
      <c r="Q782" s="7"/>
    </row>
    <row r="783" ht="14.25" customHeight="1">
      <c r="Q783" s="7"/>
    </row>
    <row r="784" ht="14.25" customHeight="1">
      <c r="Q784" s="7"/>
    </row>
    <row r="785" ht="14.25" customHeight="1">
      <c r="Q785" s="7"/>
    </row>
    <row r="786" ht="14.25" customHeight="1">
      <c r="Q786" s="7"/>
    </row>
    <row r="787" ht="14.25" customHeight="1">
      <c r="Q787" s="7"/>
    </row>
    <row r="788" ht="14.25" customHeight="1">
      <c r="Q788" s="7"/>
    </row>
    <row r="789" ht="14.25" customHeight="1">
      <c r="Q789" s="7"/>
    </row>
    <row r="790" ht="14.25" customHeight="1">
      <c r="Q790" s="7"/>
    </row>
    <row r="791" ht="14.25" customHeight="1">
      <c r="Q791" s="7"/>
    </row>
    <row r="792" ht="14.25" customHeight="1">
      <c r="Q792" s="7"/>
    </row>
    <row r="793" ht="14.25" customHeight="1">
      <c r="Q793" s="7"/>
    </row>
    <row r="794" ht="14.25" customHeight="1">
      <c r="Q794" s="7"/>
    </row>
    <row r="795" ht="14.25" customHeight="1">
      <c r="Q795" s="7"/>
    </row>
    <row r="796" ht="14.25" customHeight="1">
      <c r="Q796" s="7"/>
    </row>
    <row r="797" ht="14.25" customHeight="1">
      <c r="Q797" s="7"/>
    </row>
    <row r="798" ht="14.25" customHeight="1">
      <c r="Q798" s="7"/>
    </row>
    <row r="799" ht="14.25" customHeight="1">
      <c r="Q799" s="7"/>
    </row>
    <row r="800" ht="14.25" customHeight="1">
      <c r="Q800" s="7"/>
    </row>
    <row r="801" ht="14.25" customHeight="1">
      <c r="Q801" s="7"/>
    </row>
    <row r="802" ht="14.25" customHeight="1">
      <c r="Q802" s="7"/>
    </row>
    <row r="803" ht="14.25" customHeight="1">
      <c r="Q803" s="7"/>
    </row>
    <row r="804" ht="14.25" customHeight="1">
      <c r="Q804" s="7"/>
    </row>
    <row r="805" ht="14.25" customHeight="1">
      <c r="Q805" s="7"/>
    </row>
    <row r="806" ht="14.25" customHeight="1">
      <c r="Q806" s="7"/>
    </row>
    <row r="807" ht="14.25" customHeight="1">
      <c r="Q807" s="7"/>
    </row>
    <row r="808" ht="14.25" customHeight="1">
      <c r="Q808" s="7"/>
    </row>
    <row r="809" ht="14.25" customHeight="1">
      <c r="Q809" s="7"/>
    </row>
    <row r="810" ht="14.25" customHeight="1">
      <c r="Q810" s="7"/>
    </row>
    <row r="811" ht="14.25" customHeight="1">
      <c r="Q811" s="7"/>
    </row>
    <row r="812" ht="14.25" customHeight="1">
      <c r="Q812" s="7"/>
    </row>
    <row r="813" ht="14.25" customHeight="1">
      <c r="Q813" s="7"/>
    </row>
    <row r="814" ht="14.25" customHeight="1">
      <c r="Q814" s="7"/>
    </row>
    <row r="815" ht="14.25" customHeight="1">
      <c r="Q815" s="7"/>
    </row>
    <row r="816" ht="14.25" customHeight="1">
      <c r="Q816" s="7"/>
    </row>
    <row r="817" ht="14.25" customHeight="1">
      <c r="Q817" s="7"/>
    </row>
    <row r="818" ht="14.25" customHeight="1">
      <c r="Q818" s="7"/>
    </row>
    <row r="819" ht="14.25" customHeight="1">
      <c r="Q819" s="7"/>
    </row>
    <row r="820" ht="14.25" customHeight="1">
      <c r="Q820" s="7"/>
    </row>
    <row r="821" ht="14.25" customHeight="1">
      <c r="Q821" s="7"/>
    </row>
    <row r="822" ht="14.25" customHeight="1">
      <c r="Q822" s="7"/>
    </row>
    <row r="823" ht="14.25" customHeight="1">
      <c r="Q823" s="7"/>
    </row>
    <row r="824" ht="14.25" customHeight="1">
      <c r="Q824" s="7"/>
    </row>
    <row r="825" ht="14.25" customHeight="1">
      <c r="Q825" s="7"/>
    </row>
    <row r="826" ht="14.25" customHeight="1">
      <c r="Q826" s="7"/>
    </row>
    <row r="827" ht="14.25" customHeight="1">
      <c r="Q827" s="7"/>
    </row>
    <row r="828" ht="14.25" customHeight="1">
      <c r="Q828" s="7"/>
    </row>
    <row r="829" ht="14.25" customHeight="1">
      <c r="Q829" s="7"/>
    </row>
    <row r="830" ht="14.25" customHeight="1">
      <c r="Q830" s="7"/>
    </row>
    <row r="831" ht="14.25" customHeight="1">
      <c r="Q831" s="7"/>
    </row>
    <row r="832" ht="14.25" customHeight="1">
      <c r="Q832" s="7"/>
    </row>
    <row r="833" ht="14.25" customHeight="1">
      <c r="Q833" s="7"/>
    </row>
    <row r="834" ht="14.25" customHeight="1">
      <c r="Q834" s="7"/>
    </row>
    <row r="835" ht="14.25" customHeight="1">
      <c r="Q835" s="7"/>
    </row>
    <row r="836" ht="14.25" customHeight="1">
      <c r="Q836" s="7"/>
    </row>
    <row r="837" ht="14.25" customHeight="1">
      <c r="Q837" s="7"/>
    </row>
    <row r="838" ht="14.25" customHeight="1">
      <c r="Q838" s="7"/>
    </row>
    <row r="839" ht="14.25" customHeight="1">
      <c r="Q839" s="7"/>
    </row>
    <row r="840" ht="14.25" customHeight="1">
      <c r="Q840" s="7"/>
    </row>
    <row r="841" ht="14.25" customHeight="1">
      <c r="Q841" s="7"/>
    </row>
    <row r="842" ht="14.25" customHeight="1">
      <c r="Q842" s="7"/>
    </row>
    <row r="843" ht="14.25" customHeight="1">
      <c r="Q843" s="7"/>
    </row>
    <row r="844" ht="14.25" customHeight="1">
      <c r="Q844" s="7"/>
    </row>
    <row r="845" ht="14.25" customHeight="1">
      <c r="Q845" s="7"/>
    </row>
    <row r="846" ht="14.25" customHeight="1">
      <c r="Q846" s="7"/>
    </row>
    <row r="847" ht="14.25" customHeight="1">
      <c r="Q847" s="7"/>
    </row>
    <row r="848" ht="14.25" customHeight="1">
      <c r="Q848" s="7"/>
    </row>
    <row r="849" ht="14.25" customHeight="1">
      <c r="Q849" s="7"/>
    </row>
    <row r="850" ht="14.25" customHeight="1">
      <c r="Q850" s="7"/>
    </row>
    <row r="851" ht="14.25" customHeight="1">
      <c r="Q851" s="7"/>
    </row>
    <row r="852" ht="14.25" customHeight="1">
      <c r="Q852" s="7"/>
    </row>
    <row r="853" ht="14.25" customHeight="1">
      <c r="Q853" s="7"/>
    </row>
    <row r="854" ht="14.25" customHeight="1">
      <c r="Q854" s="7"/>
    </row>
    <row r="855" ht="14.25" customHeight="1">
      <c r="Q855" s="7"/>
    </row>
    <row r="856" ht="14.25" customHeight="1">
      <c r="Q856" s="7"/>
    </row>
    <row r="857" ht="14.25" customHeight="1">
      <c r="Q857" s="7"/>
    </row>
    <row r="858" ht="14.25" customHeight="1">
      <c r="Q858" s="7"/>
    </row>
    <row r="859" ht="14.25" customHeight="1">
      <c r="Q859" s="7"/>
    </row>
    <row r="860" ht="14.25" customHeight="1">
      <c r="Q860" s="7"/>
    </row>
    <row r="861" ht="14.25" customHeight="1">
      <c r="Q861" s="7"/>
    </row>
    <row r="862" ht="14.25" customHeight="1">
      <c r="Q862" s="7"/>
    </row>
    <row r="863" ht="14.25" customHeight="1">
      <c r="Q863" s="7"/>
    </row>
    <row r="864" ht="14.25" customHeight="1">
      <c r="Q864" s="7"/>
    </row>
    <row r="865" ht="14.25" customHeight="1">
      <c r="Q865" s="7"/>
    </row>
    <row r="866" ht="14.25" customHeight="1">
      <c r="Q866" s="7"/>
    </row>
    <row r="867" ht="14.25" customHeight="1">
      <c r="Q867" s="7"/>
    </row>
    <row r="868" ht="14.25" customHeight="1">
      <c r="Q868" s="7"/>
    </row>
    <row r="869" ht="14.25" customHeight="1">
      <c r="Q869" s="7"/>
    </row>
    <row r="870" ht="14.25" customHeight="1">
      <c r="Q870" s="7"/>
    </row>
    <row r="871" ht="14.25" customHeight="1">
      <c r="Q871" s="7"/>
    </row>
    <row r="872" ht="14.25" customHeight="1">
      <c r="Q872" s="7"/>
    </row>
    <row r="873" ht="14.25" customHeight="1">
      <c r="Q873" s="7"/>
    </row>
    <row r="874" ht="14.25" customHeight="1">
      <c r="Q874" s="7"/>
    </row>
    <row r="875" ht="14.25" customHeight="1">
      <c r="Q875" s="7"/>
    </row>
    <row r="876" ht="14.25" customHeight="1">
      <c r="Q876" s="7"/>
    </row>
    <row r="877" ht="14.25" customHeight="1">
      <c r="Q877" s="7"/>
    </row>
    <row r="878" ht="14.25" customHeight="1">
      <c r="Q878" s="7"/>
    </row>
    <row r="879" ht="14.25" customHeight="1">
      <c r="Q879" s="7"/>
    </row>
    <row r="880" ht="14.25" customHeight="1">
      <c r="Q880" s="7"/>
    </row>
    <row r="881" ht="14.25" customHeight="1">
      <c r="Q881" s="7"/>
    </row>
    <row r="882" ht="14.25" customHeight="1">
      <c r="Q882" s="7"/>
    </row>
    <row r="883" ht="14.25" customHeight="1">
      <c r="Q883" s="7"/>
    </row>
    <row r="884" ht="14.25" customHeight="1">
      <c r="Q884" s="7"/>
    </row>
    <row r="885" ht="14.25" customHeight="1">
      <c r="Q885" s="7"/>
    </row>
    <row r="886" ht="14.25" customHeight="1">
      <c r="Q886" s="7"/>
    </row>
    <row r="887" ht="14.25" customHeight="1">
      <c r="Q887" s="7"/>
    </row>
    <row r="888" ht="14.25" customHeight="1">
      <c r="Q888" s="7"/>
    </row>
    <row r="889" ht="14.25" customHeight="1">
      <c r="Q889" s="7"/>
    </row>
    <row r="890" ht="14.25" customHeight="1">
      <c r="Q890" s="7"/>
    </row>
    <row r="891" ht="14.25" customHeight="1">
      <c r="Q891" s="7"/>
    </row>
    <row r="892" ht="14.25" customHeight="1">
      <c r="Q892" s="7"/>
    </row>
    <row r="893" ht="14.25" customHeight="1">
      <c r="Q893" s="7"/>
    </row>
    <row r="894" ht="14.25" customHeight="1">
      <c r="Q894" s="7"/>
    </row>
    <row r="895" ht="14.25" customHeight="1">
      <c r="Q895" s="7"/>
    </row>
    <row r="896" ht="14.25" customHeight="1">
      <c r="Q896" s="7"/>
    </row>
    <row r="897" ht="14.25" customHeight="1">
      <c r="Q897" s="7"/>
    </row>
    <row r="898" ht="14.25" customHeight="1">
      <c r="Q898" s="7"/>
    </row>
    <row r="899" ht="14.25" customHeight="1">
      <c r="Q899" s="7"/>
    </row>
    <row r="900" ht="14.25" customHeight="1">
      <c r="Q900" s="7"/>
    </row>
    <row r="901" ht="14.25" customHeight="1">
      <c r="Q901" s="7"/>
    </row>
    <row r="902" ht="14.25" customHeight="1">
      <c r="Q902" s="7"/>
    </row>
    <row r="903" ht="14.25" customHeight="1">
      <c r="Q903" s="7"/>
    </row>
    <row r="904" ht="14.25" customHeight="1">
      <c r="Q904" s="7"/>
    </row>
    <row r="905" ht="14.25" customHeight="1">
      <c r="Q905" s="7"/>
    </row>
    <row r="906" ht="14.25" customHeight="1">
      <c r="Q906" s="7"/>
    </row>
    <row r="907" ht="14.25" customHeight="1">
      <c r="Q907" s="7"/>
    </row>
    <row r="908" ht="14.25" customHeight="1">
      <c r="Q908" s="7"/>
    </row>
    <row r="909" ht="14.25" customHeight="1">
      <c r="Q909" s="7"/>
    </row>
    <row r="910" ht="14.25" customHeight="1">
      <c r="Q910" s="7"/>
    </row>
    <row r="911" ht="14.25" customHeight="1">
      <c r="Q911" s="7"/>
    </row>
    <row r="912" ht="14.25" customHeight="1">
      <c r="Q912" s="7"/>
    </row>
    <row r="913" ht="14.25" customHeight="1">
      <c r="Q913" s="7"/>
    </row>
    <row r="914" ht="14.25" customHeight="1">
      <c r="Q914" s="7"/>
    </row>
    <row r="915" ht="14.25" customHeight="1">
      <c r="Q915" s="7"/>
    </row>
    <row r="916" ht="14.25" customHeight="1">
      <c r="Q916" s="7"/>
    </row>
    <row r="917" ht="14.25" customHeight="1">
      <c r="Q917" s="7"/>
    </row>
    <row r="918" ht="14.25" customHeight="1">
      <c r="Q918" s="7"/>
    </row>
    <row r="919" ht="14.25" customHeight="1">
      <c r="Q919" s="7"/>
    </row>
    <row r="920" ht="14.25" customHeight="1">
      <c r="Q920" s="7"/>
    </row>
    <row r="921" ht="14.25" customHeight="1">
      <c r="Q921" s="7"/>
    </row>
    <row r="922" ht="14.25" customHeight="1">
      <c r="Q922" s="7"/>
    </row>
    <row r="923" ht="14.25" customHeight="1">
      <c r="Q923" s="7"/>
    </row>
    <row r="924" ht="14.25" customHeight="1">
      <c r="Q924" s="7"/>
    </row>
    <row r="925" ht="14.25" customHeight="1">
      <c r="Q925" s="7"/>
    </row>
    <row r="926" ht="14.25" customHeight="1">
      <c r="Q926" s="7"/>
    </row>
    <row r="927" ht="14.25" customHeight="1">
      <c r="Q927" s="7"/>
    </row>
    <row r="928" ht="14.25" customHeight="1">
      <c r="Q928" s="7"/>
    </row>
    <row r="929" ht="14.25" customHeight="1">
      <c r="Q929" s="7"/>
    </row>
    <row r="930" ht="14.25" customHeight="1">
      <c r="Q930" s="7"/>
    </row>
    <row r="931" ht="14.25" customHeight="1">
      <c r="Q931" s="7"/>
    </row>
    <row r="932" ht="14.25" customHeight="1">
      <c r="Q932" s="7"/>
    </row>
    <row r="933" ht="14.25" customHeight="1">
      <c r="Q933" s="7"/>
    </row>
    <row r="934" ht="14.25" customHeight="1">
      <c r="Q934" s="7"/>
    </row>
    <row r="935" ht="14.25" customHeight="1">
      <c r="Q935" s="7"/>
    </row>
    <row r="936" ht="14.25" customHeight="1">
      <c r="Q936" s="7"/>
    </row>
    <row r="937" ht="14.25" customHeight="1">
      <c r="Q937" s="7"/>
    </row>
    <row r="938" ht="14.25" customHeight="1">
      <c r="Q938" s="7"/>
    </row>
    <row r="939" ht="14.25" customHeight="1">
      <c r="Q939" s="7"/>
    </row>
    <row r="940" ht="14.25" customHeight="1">
      <c r="Q940" s="7"/>
    </row>
    <row r="941" ht="14.25" customHeight="1">
      <c r="Q941" s="7"/>
    </row>
    <row r="942" ht="14.25" customHeight="1">
      <c r="Q942" s="7"/>
    </row>
    <row r="943" ht="14.25" customHeight="1">
      <c r="Q943" s="7"/>
    </row>
    <row r="944" ht="14.25" customHeight="1">
      <c r="Q944" s="7"/>
    </row>
    <row r="945" ht="14.25" customHeight="1">
      <c r="Q945" s="7"/>
    </row>
    <row r="946" ht="14.25" customHeight="1">
      <c r="Q946" s="7"/>
    </row>
    <row r="947" ht="14.25" customHeight="1">
      <c r="Q947" s="7"/>
    </row>
    <row r="948" ht="14.25" customHeight="1">
      <c r="Q948" s="7"/>
    </row>
    <row r="949" ht="14.25" customHeight="1">
      <c r="Q949" s="7"/>
    </row>
    <row r="950" ht="14.25" customHeight="1">
      <c r="Q950" s="7"/>
    </row>
    <row r="951" ht="14.25" customHeight="1">
      <c r="Q951" s="7"/>
    </row>
    <row r="952" ht="14.25" customHeight="1">
      <c r="Q952" s="7"/>
    </row>
    <row r="953" ht="14.25" customHeight="1">
      <c r="Q953" s="7"/>
    </row>
    <row r="954" ht="14.25" customHeight="1">
      <c r="Q954" s="7"/>
    </row>
    <row r="955" ht="14.25" customHeight="1">
      <c r="Q955" s="7"/>
    </row>
    <row r="956" ht="14.25" customHeight="1">
      <c r="Q956" s="7"/>
    </row>
    <row r="957" ht="14.25" customHeight="1">
      <c r="Q957" s="7"/>
    </row>
    <row r="958" ht="14.25" customHeight="1">
      <c r="Q958" s="7"/>
    </row>
    <row r="959" ht="14.25" customHeight="1">
      <c r="Q959" s="7"/>
    </row>
    <row r="960" ht="14.25" customHeight="1">
      <c r="Q960" s="7"/>
    </row>
    <row r="961" ht="14.25" customHeight="1">
      <c r="Q961" s="7"/>
    </row>
    <row r="962" ht="14.25" customHeight="1">
      <c r="Q962" s="7"/>
    </row>
    <row r="963" ht="14.25" customHeight="1">
      <c r="Q963" s="7"/>
    </row>
    <row r="964" ht="14.25" customHeight="1">
      <c r="Q964" s="7"/>
    </row>
    <row r="965" ht="14.25" customHeight="1">
      <c r="Q965" s="7"/>
    </row>
    <row r="966" ht="14.25" customHeight="1">
      <c r="Q966" s="7"/>
    </row>
    <row r="967" ht="14.25" customHeight="1">
      <c r="Q967" s="7"/>
    </row>
    <row r="968" ht="14.25" customHeight="1">
      <c r="Q968" s="7"/>
    </row>
    <row r="969" ht="14.25" customHeight="1">
      <c r="Q969" s="7"/>
    </row>
    <row r="970" ht="14.25" customHeight="1">
      <c r="Q970" s="7"/>
    </row>
    <row r="971" ht="14.25" customHeight="1">
      <c r="Q971" s="7"/>
    </row>
    <row r="972" ht="14.25" customHeight="1">
      <c r="Q972" s="7"/>
    </row>
    <row r="973" ht="14.25" customHeight="1">
      <c r="Q973" s="7"/>
    </row>
    <row r="974" ht="14.25" customHeight="1">
      <c r="Q974" s="7"/>
    </row>
    <row r="975" ht="14.25" customHeight="1">
      <c r="Q975" s="7"/>
    </row>
    <row r="976" ht="14.25" customHeight="1">
      <c r="Q976" s="7"/>
    </row>
    <row r="977" ht="14.25" customHeight="1">
      <c r="Q977" s="7"/>
    </row>
    <row r="978" ht="14.25" customHeight="1">
      <c r="Q978" s="7"/>
    </row>
    <row r="979" ht="14.25" customHeight="1">
      <c r="Q979" s="7"/>
    </row>
    <row r="980" ht="14.25" customHeight="1">
      <c r="Q980" s="7"/>
    </row>
    <row r="981" ht="14.25" customHeight="1">
      <c r="Q981" s="7"/>
    </row>
    <row r="982" ht="14.25" customHeight="1">
      <c r="Q982" s="7"/>
    </row>
    <row r="983" ht="14.25" customHeight="1">
      <c r="Q983" s="7"/>
    </row>
    <row r="984" ht="14.25" customHeight="1">
      <c r="Q984" s="7"/>
    </row>
    <row r="985" ht="14.25" customHeight="1">
      <c r="Q985" s="7"/>
    </row>
    <row r="986" ht="14.25" customHeight="1">
      <c r="Q986" s="7"/>
    </row>
    <row r="987" ht="14.25" customHeight="1">
      <c r="Q987" s="7"/>
    </row>
    <row r="988" ht="14.25" customHeight="1">
      <c r="Q988" s="7"/>
    </row>
    <row r="989" ht="14.25" customHeight="1">
      <c r="Q989" s="7"/>
    </row>
    <row r="990" ht="14.25" customHeight="1">
      <c r="Q990" s="7"/>
    </row>
    <row r="991" ht="14.25" customHeight="1">
      <c r="Q991" s="7"/>
    </row>
    <row r="992" ht="14.25" customHeight="1">
      <c r="Q992" s="7"/>
    </row>
    <row r="993" ht="14.25" customHeight="1">
      <c r="Q993" s="7"/>
    </row>
    <row r="994" ht="14.25" customHeight="1">
      <c r="Q994" s="7"/>
    </row>
    <row r="995" ht="14.25" customHeight="1">
      <c r="Q995" s="7"/>
    </row>
    <row r="996" ht="14.25" customHeight="1">
      <c r="Q996" s="7"/>
    </row>
    <row r="997" ht="14.25" customHeight="1">
      <c r="Q997" s="7"/>
    </row>
    <row r="998" ht="14.25" customHeight="1">
      <c r="Q998" s="7"/>
    </row>
    <row r="999" ht="14.25" customHeight="1">
      <c r="Q999" s="7"/>
    </row>
    <row r="1000" ht="14.25" customHeight="1">
      <c r="Q1000" s="7"/>
    </row>
  </sheetData>
  <mergeCells count="2">
    <mergeCell ref="B34:S34"/>
    <mergeCell ref="B53:S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8.71"/>
    <col customWidth="1" min="12" max="14" width="8.71"/>
    <col customWidth="1" min="15" max="15" width="9.86"/>
    <col customWidth="1" min="16" max="16" width="19.71"/>
    <col customWidth="1" min="17" max="17" width="11.57"/>
    <col customWidth="1" min="18" max="18" width="15.0"/>
    <col customWidth="1" min="19" max="30" width="11.57"/>
    <col customWidth="1" min="31" max="31" width="20.43"/>
    <col customWidth="1" min="32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105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54">
        <f t="shared" ref="C4:P4" si="1">+R4</f>
        <v>27978627.72</v>
      </c>
      <c r="D4" s="54">
        <f t="shared" si="1"/>
        <v>28184462.28</v>
      </c>
      <c r="E4" s="54">
        <f t="shared" si="1"/>
        <v>36912292.35</v>
      </c>
      <c r="F4" s="54">
        <f t="shared" si="1"/>
        <v>23902841.42</v>
      </c>
      <c r="G4" s="54">
        <f t="shared" si="1"/>
        <v>21663198.53</v>
      </c>
      <c r="H4" s="54">
        <f t="shared" si="1"/>
        <v>13620769.86</v>
      </c>
      <c r="I4" s="54">
        <f t="shared" si="1"/>
        <v>10927640.98</v>
      </c>
      <c r="J4" s="54">
        <f t="shared" si="1"/>
        <v>14525162.09</v>
      </c>
      <c r="K4" s="54">
        <f t="shared" si="1"/>
        <v>188602.3963</v>
      </c>
      <c r="L4" s="54">
        <f t="shared" si="1"/>
        <v>15285162.04</v>
      </c>
      <c r="M4" s="54">
        <f t="shared" si="1"/>
        <v>3872636.238</v>
      </c>
      <c r="N4" s="54">
        <f t="shared" si="1"/>
        <v>18777699.28</v>
      </c>
      <c r="O4" s="54">
        <f t="shared" si="1"/>
        <v>9100789.614</v>
      </c>
      <c r="P4" s="54">
        <f t="shared" si="1"/>
        <v>224939884.8</v>
      </c>
      <c r="R4" s="65">
        <v>2.797862771576E7</v>
      </c>
      <c r="S4" s="65">
        <v>2.818446228229E7</v>
      </c>
      <c r="T4" s="65">
        <v>3.6912292346E7</v>
      </c>
      <c r="U4" s="65">
        <v>2.3902841419060003E7</v>
      </c>
      <c r="V4" s="65">
        <v>2.166319852734E7</v>
      </c>
      <c r="W4" s="65">
        <v>1.362076986445E7</v>
      </c>
      <c r="X4" s="65">
        <v>1.092764097628E7</v>
      </c>
      <c r="Y4" s="65">
        <v>1.4525162091909999E7</v>
      </c>
      <c r="Z4" s="65">
        <v>188602.39625999998</v>
      </c>
      <c r="AA4" s="65">
        <v>1.528516204365E7</v>
      </c>
      <c r="AB4" s="65">
        <v>3872636.23849</v>
      </c>
      <c r="AC4" s="65">
        <v>1.877769928446E7</v>
      </c>
      <c r="AD4" s="65">
        <v>9100789.61403</v>
      </c>
      <c r="AE4" s="65">
        <v>2.2493988479998E8</v>
      </c>
      <c r="AF4" s="66">
        <v>0.0</v>
      </c>
    </row>
    <row r="5" ht="18.0" customHeight="1">
      <c r="A5" s="7"/>
      <c r="B5" s="12" t="s">
        <v>21</v>
      </c>
      <c r="C5" s="14">
        <f t="shared" ref="C5:P5" si="2">C6+C8-(C7*0.4)-(C9*0.3)</f>
        <v>6070482.933</v>
      </c>
      <c r="D5" s="14">
        <f t="shared" si="2"/>
        <v>6218665.492</v>
      </c>
      <c r="E5" s="14">
        <f t="shared" si="2"/>
        <v>7039947.367</v>
      </c>
      <c r="F5" s="14">
        <f t="shared" si="2"/>
        <v>5161734.134</v>
      </c>
      <c r="G5" s="14">
        <f t="shared" si="2"/>
        <v>4424976.188</v>
      </c>
      <c r="H5" s="14">
        <f t="shared" si="2"/>
        <v>1873706.85</v>
      </c>
      <c r="I5" s="14">
        <f t="shared" si="2"/>
        <v>1778168.418</v>
      </c>
      <c r="J5" s="14">
        <f t="shared" si="2"/>
        <v>2166333.268</v>
      </c>
      <c r="K5" s="14">
        <f t="shared" si="2"/>
        <v>47715.91684</v>
      </c>
      <c r="L5" s="14">
        <f t="shared" si="2"/>
        <v>2184410.62</v>
      </c>
      <c r="M5" s="14">
        <f t="shared" si="2"/>
        <v>436405.6933</v>
      </c>
      <c r="N5" s="14">
        <f t="shared" si="2"/>
        <v>1802286.053</v>
      </c>
      <c r="O5" s="14">
        <f t="shared" si="2"/>
        <v>645299.9023</v>
      </c>
      <c r="P5" s="14">
        <f t="shared" si="2"/>
        <v>39850132.84</v>
      </c>
      <c r="Q5" s="15"/>
      <c r="R5" s="67">
        <v>3191052.07418</v>
      </c>
      <c r="S5" s="67">
        <v>3601766.27778</v>
      </c>
      <c r="T5" s="67">
        <v>3317588.2354699997</v>
      </c>
      <c r="U5" s="67">
        <v>2957998.19481</v>
      </c>
      <c r="V5" s="67">
        <v>2512268.4644899997</v>
      </c>
      <c r="W5" s="67">
        <v>1111275.9981</v>
      </c>
      <c r="X5" s="67">
        <v>984708.6135099999</v>
      </c>
      <c r="Y5" s="67">
        <v>606936.53145</v>
      </c>
      <c r="Z5" s="67">
        <v>58937.66184</v>
      </c>
      <c r="AA5" s="67">
        <v>757675.01107</v>
      </c>
      <c r="AB5" s="67">
        <v>295782.27693</v>
      </c>
      <c r="AC5" s="67">
        <v>759144.55246</v>
      </c>
      <c r="AD5" s="67">
        <v>692442.2522000001</v>
      </c>
      <c r="AE5" s="67">
        <v>2.084757614429E7</v>
      </c>
      <c r="AF5" s="66">
        <v>0.0</v>
      </c>
    </row>
    <row r="6" ht="18.0" customHeight="1">
      <c r="A6" s="7"/>
      <c r="B6" s="17" t="s">
        <v>22</v>
      </c>
      <c r="C6" s="18">
        <f t="shared" ref="C6:P6" si="3">+R5</f>
        <v>3191052.074</v>
      </c>
      <c r="D6" s="18">
        <f t="shared" si="3"/>
        <v>3601766.278</v>
      </c>
      <c r="E6" s="18">
        <f t="shared" si="3"/>
        <v>3317588.235</v>
      </c>
      <c r="F6" s="18">
        <f t="shared" si="3"/>
        <v>2957998.195</v>
      </c>
      <c r="G6" s="18">
        <f t="shared" si="3"/>
        <v>2512268.464</v>
      </c>
      <c r="H6" s="18">
        <f t="shared" si="3"/>
        <v>1111275.998</v>
      </c>
      <c r="I6" s="18">
        <f t="shared" si="3"/>
        <v>984708.6135</v>
      </c>
      <c r="J6" s="18">
        <f t="shared" si="3"/>
        <v>606936.5315</v>
      </c>
      <c r="K6" s="18">
        <f t="shared" si="3"/>
        <v>58937.66184</v>
      </c>
      <c r="L6" s="18">
        <f t="shared" si="3"/>
        <v>757675.0111</v>
      </c>
      <c r="M6" s="18">
        <f t="shared" si="3"/>
        <v>295782.2769</v>
      </c>
      <c r="N6" s="18">
        <f t="shared" si="3"/>
        <v>759144.5525</v>
      </c>
      <c r="O6" s="18">
        <f t="shared" si="3"/>
        <v>692442.2522</v>
      </c>
      <c r="P6" s="18">
        <f t="shared" si="3"/>
        <v>20847576.14</v>
      </c>
      <c r="Q6" s="17"/>
      <c r="R6" s="68">
        <v>1928996.6748</v>
      </c>
      <c r="S6" s="68">
        <v>1166749.76891</v>
      </c>
      <c r="T6" s="68">
        <v>1793295.76598</v>
      </c>
      <c r="U6" s="68">
        <v>1443154.91705</v>
      </c>
      <c r="V6" s="68">
        <v>1200640.38508</v>
      </c>
      <c r="W6" s="68">
        <v>575397.31376</v>
      </c>
      <c r="X6" s="68">
        <v>426402.82383999997</v>
      </c>
      <c r="Y6" s="68">
        <v>397290.13424</v>
      </c>
      <c r="Z6" s="68">
        <v>42812.95196</v>
      </c>
      <c r="AA6" s="68">
        <v>284928.97994</v>
      </c>
      <c r="AB6" s="68">
        <v>183250.4273</v>
      </c>
      <c r="AC6" s="68">
        <v>351691.35913999996</v>
      </c>
      <c r="AD6" s="68">
        <v>226310.0</v>
      </c>
      <c r="AE6" s="68">
        <v>1.0020921502E7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1928996.675</v>
      </c>
      <c r="D7" s="18">
        <f t="shared" si="4"/>
        <v>1166749.769</v>
      </c>
      <c r="E7" s="18">
        <f t="shared" si="4"/>
        <v>1793295.766</v>
      </c>
      <c r="F7" s="18">
        <f t="shared" si="4"/>
        <v>1443154.917</v>
      </c>
      <c r="G7" s="18">
        <f t="shared" si="4"/>
        <v>1200640.385</v>
      </c>
      <c r="H7" s="18">
        <f t="shared" si="4"/>
        <v>575397.3138</v>
      </c>
      <c r="I7" s="18">
        <f t="shared" si="4"/>
        <v>426402.8238</v>
      </c>
      <c r="J7" s="18">
        <f t="shared" si="4"/>
        <v>397290.1342</v>
      </c>
      <c r="K7" s="18">
        <f t="shared" si="4"/>
        <v>42812.95196</v>
      </c>
      <c r="L7" s="18">
        <f t="shared" si="4"/>
        <v>284928.9799</v>
      </c>
      <c r="M7" s="18">
        <f t="shared" si="4"/>
        <v>183250.4273</v>
      </c>
      <c r="N7" s="18">
        <f t="shared" si="4"/>
        <v>351691.3591</v>
      </c>
      <c r="O7" s="18">
        <f t="shared" si="4"/>
        <v>226310</v>
      </c>
      <c r="P7" s="18">
        <f t="shared" si="4"/>
        <v>10020921.5</v>
      </c>
      <c r="Q7" s="17"/>
      <c r="R7" s="67">
        <v>4018151.32765</v>
      </c>
      <c r="S7" s="67">
        <v>3678811.0198899996</v>
      </c>
      <c r="T7" s="67">
        <v>4960017.77625</v>
      </c>
      <c r="U7" s="67">
        <v>3199601.1179299997</v>
      </c>
      <c r="V7" s="67">
        <v>2637375.94034</v>
      </c>
      <c r="W7" s="67">
        <v>1200311.6854</v>
      </c>
      <c r="X7" s="67">
        <v>1070965.51639</v>
      </c>
      <c r="Y7" s="67">
        <v>1790159.82833</v>
      </c>
      <c r="Z7" s="67">
        <v>8297.84107</v>
      </c>
      <c r="AA7" s="67">
        <v>1695342.34971</v>
      </c>
      <c r="AB7" s="67">
        <v>250524.33153</v>
      </c>
      <c r="AC7" s="67">
        <v>1519445.93344</v>
      </c>
      <c r="AD7" s="67">
        <v>61816.042700000005</v>
      </c>
      <c r="AE7" s="67">
        <v>2.609082071063E7</v>
      </c>
      <c r="AF7" s="66">
        <v>0.0</v>
      </c>
    </row>
    <row r="8" ht="18.0" customHeight="1">
      <c r="A8" s="7"/>
      <c r="B8" s="17" t="s">
        <v>24</v>
      </c>
      <c r="C8" s="18">
        <f t="shared" ref="C8:P8" si="5">+R7</f>
        <v>4018151.328</v>
      </c>
      <c r="D8" s="18">
        <f t="shared" si="5"/>
        <v>3678811.02</v>
      </c>
      <c r="E8" s="18">
        <f t="shared" si="5"/>
        <v>4960017.776</v>
      </c>
      <c r="F8" s="18">
        <f t="shared" si="5"/>
        <v>3199601.118</v>
      </c>
      <c r="G8" s="18">
        <f t="shared" si="5"/>
        <v>2637375.94</v>
      </c>
      <c r="H8" s="18">
        <f t="shared" si="5"/>
        <v>1200311.685</v>
      </c>
      <c r="I8" s="18">
        <f t="shared" si="5"/>
        <v>1070965.516</v>
      </c>
      <c r="J8" s="18">
        <f t="shared" si="5"/>
        <v>1790159.828</v>
      </c>
      <c r="K8" s="18">
        <f t="shared" si="5"/>
        <v>8297.84107</v>
      </c>
      <c r="L8" s="18">
        <f t="shared" si="5"/>
        <v>1695342.35</v>
      </c>
      <c r="M8" s="18">
        <f t="shared" si="5"/>
        <v>250524.3315</v>
      </c>
      <c r="N8" s="18">
        <f t="shared" si="5"/>
        <v>1519445.933</v>
      </c>
      <c r="O8" s="18">
        <f t="shared" si="5"/>
        <v>61816.0427</v>
      </c>
      <c r="P8" s="18">
        <f t="shared" si="5"/>
        <v>26090820.71</v>
      </c>
      <c r="Q8" s="17"/>
      <c r="R8" s="68">
        <v>1223739.32912</v>
      </c>
      <c r="S8" s="68">
        <v>1984039.66188</v>
      </c>
      <c r="T8" s="68">
        <v>1734467.79378</v>
      </c>
      <c r="U8" s="68">
        <v>1395344.0390299999</v>
      </c>
      <c r="V8" s="68">
        <v>814706.87435</v>
      </c>
      <c r="W8" s="68">
        <v>692406.3605399999</v>
      </c>
      <c r="X8" s="68">
        <v>356481.94094999996</v>
      </c>
      <c r="Y8" s="68">
        <v>239490.1256</v>
      </c>
      <c r="Z8" s="68">
        <v>7981.35096</v>
      </c>
      <c r="AA8" s="68">
        <v>515450.49498</v>
      </c>
      <c r="AB8" s="68">
        <v>122002.48067</v>
      </c>
      <c r="AC8" s="68">
        <v>1118759.6320699998</v>
      </c>
      <c r="AD8" s="68">
        <v>61447.97523</v>
      </c>
      <c r="AE8" s="68">
        <v>1.026631805916E7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1223739.329</v>
      </c>
      <c r="D9" s="18">
        <f t="shared" si="6"/>
        <v>1984039.662</v>
      </c>
      <c r="E9" s="18">
        <f t="shared" si="6"/>
        <v>1734467.794</v>
      </c>
      <c r="F9" s="18">
        <f t="shared" si="6"/>
        <v>1395344.039</v>
      </c>
      <c r="G9" s="18">
        <f t="shared" si="6"/>
        <v>814706.8744</v>
      </c>
      <c r="H9" s="18">
        <f t="shared" si="6"/>
        <v>692406.3605</v>
      </c>
      <c r="I9" s="18">
        <f t="shared" si="6"/>
        <v>356481.941</v>
      </c>
      <c r="J9" s="18">
        <f t="shared" si="6"/>
        <v>239490.1256</v>
      </c>
      <c r="K9" s="18">
        <f t="shared" si="6"/>
        <v>7981.35096</v>
      </c>
      <c r="L9" s="18">
        <f t="shared" si="6"/>
        <v>515450.495</v>
      </c>
      <c r="M9" s="18">
        <f t="shared" si="6"/>
        <v>122002.4807</v>
      </c>
      <c r="N9" s="18">
        <f t="shared" si="6"/>
        <v>1118759.632</v>
      </c>
      <c r="O9" s="18">
        <f t="shared" si="6"/>
        <v>61447.97523</v>
      </c>
      <c r="P9" s="18">
        <f t="shared" si="6"/>
        <v>10266318.06</v>
      </c>
      <c r="Q9" s="17"/>
      <c r="R9" s="68">
        <v>4233330.30088</v>
      </c>
      <c r="S9" s="68">
        <v>2937129.8143800003</v>
      </c>
      <c r="T9" s="68">
        <v>4735137.46395</v>
      </c>
      <c r="U9" s="68">
        <v>4288537.78874</v>
      </c>
      <c r="V9" s="68">
        <v>2823399.0982399997</v>
      </c>
      <c r="W9" s="68">
        <v>1650117.99792</v>
      </c>
      <c r="X9" s="68">
        <v>1052210.57114</v>
      </c>
      <c r="Y9" s="68">
        <v>9296.081900000001</v>
      </c>
      <c r="Z9" s="68">
        <v>32609.267219999998</v>
      </c>
      <c r="AA9" s="68">
        <v>477412.78649</v>
      </c>
      <c r="AB9" s="68">
        <v>334973.29086</v>
      </c>
      <c r="AC9" s="68">
        <v>2324142.9722100003</v>
      </c>
      <c r="AD9" s="68">
        <v>20794.99532</v>
      </c>
      <c r="AE9" s="68">
        <v>2.491909242925E7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10905420.29</v>
      </c>
      <c r="D10" s="14">
        <f t="shared" si="7"/>
        <v>10485164.63</v>
      </c>
      <c r="E10" s="14">
        <f t="shared" si="7"/>
        <v>13890252.78</v>
      </c>
      <c r="F10" s="14">
        <f t="shared" si="7"/>
        <v>8667752.109</v>
      </c>
      <c r="G10" s="14">
        <f t="shared" si="7"/>
        <v>7015838.768</v>
      </c>
      <c r="H10" s="14">
        <f t="shared" si="7"/>
        <v>3773102.786</v>
      </c>
      <c r="I10" s="14">
        <f t="shared" si="7"/>
        <v>2615684.349</v>
      </c>
      <c r="J10" s="14">
        <f t="shared" si="7"/>
        <v>3113488.698</v>
      </c>
      <c r="K10" s="14">
        <f t="shared" si="7"/>
        <v>51747.9301</v>
      </c>
      <c r="L10" s="14">
        <f t="shared" si="7"/>
        <v>4329278.52</v>
      </c>
      <c r="M10" s="14">
        <f t="shared" si="7"/>
        <v>742241.9333</v>
      </c>
      <c r="N10" s="14">
        <f t="shared" si="7"/>
        <v>4496149.451</v>
      </c>
      <c r="O10" s="14">
        <f t="shared" si="7"/>
        <v>1888334.271</v>
      </c>
      <c r="P10" s="14">
        <f t="shared" si="7"/>
        <v>71974456.51</v>
      </c>
      <c r="Q10" s="15"/>
      <c r="R10" s="68">
        <v>6668192.6909</v>
      </c>
      <c r="S10" s="68">
        <v>7546659.90415</v>
      </c>
      <c r="T10" s="68">
        <v>9138740.50062</v>
      </c>
      <c r="U10" s="68">
        <v>4375575.58033</v>
      </c>
      <c r="V10" s="68">
        <v>4191956.358</v>
      </c>
      <c r="W10" s="68">
        <v>2121550.32798</v>
      </c>
      <c r="X10" s="68">
        <v>1559408.96698</v>
      </c>
      <c r="Y10" s="68">
        <v>3104036.53273</v>
      </c>
      <c r="Z10" s="68">
        <v>19138.66288</v>
      </c>
      <c r="AA10" s="68">
        <v>3851237.40717</v>
      </c>
      <c r="AB10" s="68">
        <v>404587.65617000003</v>
      </c>
      <c r="AC10" s="68">
        <v>2171465.9221300003</v>
      </c>
      <c r="AD10" s="68">
        <v>1867022.03043</v>
      </c>
      <c r="AE10" s="68">
        <v>4.7019572540470004E7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4233330.301</v>
      </c>
      <c r="D11" s="18">
        <f t="shared" si="8"/>
        <v>2937129.814</v>
      </c>
      <c r="E11" s="18">
        <f t="shared" si="8"/>
        <v>4735137.464</v>
      </c>
      <c r="F11" s="18">
        <f t="shared" si="8"/>
        <v>4288537.789</v>
      </c>
      <c r="G11" s="18">
        <f t="shared" si="8"/>
        <v>2823399.098</v>
      </c>
      <c r="H11" s="18">
        <f t="shared" si="8"/>
        <v>1650117.998</v>
      </c>
      <c r="I11" s="18">
        <f t="shared" si="8"/>
        <v>1052210.571</v>
      </c>
      <c r="J11" s="18">
        <f t="shared" si="8"/>
        <v>9296.0819</v>
      </c>
      <c r="K11" s="18">
        <f t="shared" si="8"/>
        <v>32609.26722</v>
      </c>
      <c r="L11" s="18">
        <f t="shared" si="8"/>
        <v>477412.7865</v>
      </c>
      <c r="M11" s="18">
        <f t="shared" si="8"/>
        <v>334973.2909</v>
      </c>
      <c r="N11" s="18">
        <f t="shared" si="8"/>
        <v>2324142.972</v>
      </c>
      <c r="O11" s="18">
        <f t="shared" si="8"/>
        <v>20794.99532</v>
      </c>
      <c r="P11" s="18">
        <f t="shared" si="8"/>
        <v>24919092.43</v>
      </c>
      <c r="Q11" s="17"/>
      <c r="R11" s="68">
        <v>3897.29352</v>
      </c>
      <c r="S11" s="68">
        <v>1374.91174</v>
      </c>
      <c r="T11" s="68">
        <v>16374.81628</v>
      </c>
      <c r="U11" s="68">
        <v>3638.73968</v>
      </c>
      <c r="V11" s="68">
        <v>483.31133</v>
      </c>
      <c r="W11" s="68">
        <v>1434.46022</v>
      </c>
      <c r="X11" s="68">
        <v>4064.811</v>
      </c>
      <c r="Y11" s="68">
        <v>156.08309</v>
      </c>
      <c r="Z11" s="68">
        <v>0.0</v>
      </c>
      <c r="AA11" s="68">
        <v>628.3264</v>
      </c>
      <c r="AB11" s="68">
        <v>2680.9862799999996</v>
      </c>
      <c r="AC11" s="68">
        <v>540.5569</v>
      </c>
      <c r="AD11" s="68">
        <v>517.2450200000001</v>
      </c>
      <c r="AE11" s="68">
        <v>35791.54146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6668192.691</v>
      </c>
      <c r="D12" s="18">
        <f t="shared" si="9"/>
        <v>7546659.904</v>
      </c>
      <c r="E12" s="18">
        <f t="shared" si="9"/>
        <v>9138740.501</v>
      </c>
      <c r="F12" s="18">
        <f t="shared" si="9"/>
        <v>4375575.58</v>
      </c>
      <c r="G12" s="18">
        <f t="shared" si="9"/>
        <v>4191956.358</v>
      </c>
      <c r="H12" s="18">
        <f t="shared" si="9"/>
        <v>2121550.328</v>
      </c>
      <c r="I12" s="18">
        <f t="shared" si="9"/>
        <v>1559408.967</v>
      </c>
      <c r="J12" s="18">
        <f t="shared" si="9"/>
        <v>3104036.533</v>
      </c>
      <c r="K12" s="18">
        <f t="shared" si="9"/>
        <v>19138.66288</v>
      </c>
      <c r="L12" s="18">
        <f t="shared" si="9"/>
        <v>3851237.407</v>
      </c>
      <c r="M12" s="18">
        <f t="shared" si="9"/>
        <v>404587.6562</v>
      </c>
      <c r="N12" s="18">
        <f t="shared" si="9"/>
        <v>2171465.922</v>
      </c>
      <c r="O12" s="18">
        <f t="shared" si="9"/>
        <v>1867022.03</v>
      </c>
      <c r="P12" s="18">
        <f t="shared" si="9"/>
        <v>47019572.54</v>
      </c>
      <c r="Q12" s="17"/>
    </row>
    <row r="13" ht="20.25" customHeight="1">
      <c r="A13" s="7"/>
      <c r="B13" s="17" t="s">
        <v>107</v>
      </c>
      <c r="C13" s="18">
        <f t="shared" ref="C13:P13" si="10">+R11</f>
        <v>3897.29352</v>
      </c>
      <c r="D13" s="18">
        <f t="shared" si="10"/>
        <v>1374.91174</v>
      </c>
      <c r="E13" s="18">
        <f t="shared" si="10"/>
        <v>16374.81628</v>
      </c>
      <c r="F13" s="18">
        <f t="shared" si="10"/>
        <v>3638.73968</v>
      </c>
      <c r="G13" s="18">
        <f t="shared" si="10"/>
        <v>483.31133</v>
      </c>
      <c r="H13" s="18">
        <f t="shared" si="10"/>
        <v>1434.46022</v>
      </c>
      <c r="I13" s="18">
        <f t="shared" si="10"/>
        <v>4064.811</v>
      </c>
      <c r="J13" s="18">
        <f t="shared" si="10"/>
        <v>156.08309</v>
      </c>
      <c r="K13" s="18">
        <f t="shared" si="10"/>
        <v>0</v>
      </c>
      <c r="L13" s="18">
        <f t="shared" si="10"/>
        <v>628.3264</v>
      </c>
      <c r="M13" s="18">
        <f t="shared" si="10"/>
        <v>2680.98628</v>
      </c>
      <c r="N13" s="18">
        <f t="shared" si="10"/>
        <v>540.5569</v>
      </c>
      <c r="O13" s="18">
        <f t="shared" si="10"/>
        <v>517.24502</v>
      </c>
      <c r="P13" s="18">
        <f t="shared" si="10"/>
        <v>35791.54146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  <c r="Q15" s="23"/>
    </row>
    <row r="16" ht="19.5" customHeight="1">
      <c r="B16" s="19" t="s">
        <v>108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12">C16*C10</f>
        <v>316257.1883</v>
      </c>
      <c r="D17" s="27">
        <f t="shared" si="12"/>
        <v>304069.7743</v>
      </c>
      <c r="E17" s="27">
        <f t="shared" si="12"/>
        <v>402817.3306</v>
      </c>
      <c r="F17" s="27">
        <f t="shared" si="12"/>
        <v>251364.8112</v>
      </c>
      <c r="G17" s="27">
        <f t="shared" si="12"/>
        <v>203459.3243</v>
      </c>
      <c r="H17" s="27">
        <f t="shared" si="12"/>
        <v>109419.9808</v>
      </c>
      <c r="I17" s="27">
        <f t="shared" si="12"/>
        <v>75854.84612</v>
      </c>
      <c r="J17" s="27">
        <f t="shared" si="12"/>
        <v>90291.17223</v>
      </c>
      <c r="K17" s="27">
        <f t="shared" si="12"/>
        <v>1500.689973</v>
      </c>
      <c r="L17" s="27">
        <f t="shared" si="12"/>
        <v>125549.0771</v>
      </c>
      <c r="M17" s="27">
        <f t="shared" si="12"/>
        <v>21525.01607</v>
      </c>
      <c r="N17" s="27">
        <f t="shared" si="12"/>
        <v>130388.3341</v>
      </c>
      <c r="O17" s="27">
        <f t="shared" si="12"/>
        <v>54761.69385</v>
      </c>
      <c r="P17" s="27">
        <f t="shared" si="12"/>
        <v>2087259.239</v>
      </c>
      <c r="Q17" s="28"/>
    </row>
    <row r="18" ht="29.25" customHeight="1">
      <c r="B18" s="29" t="s">
        <v>109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13">C9*C18</f>
        <v>856617.5304</v>
      </c>
      <c r="D19" s="27">
        <f t="shared" si="13"/>
        <v>1388827.763</v>
      </c>
      <c r="E19" s="27">
        <f t="shared" si="13"/>
        <v>1214127.456</v>
      </c>
      <c r="F19" s="27">
        <f t="shared" si="13"/>
        <v>976740.8273</v>
      </c>
      <c r="G19" s="27">
        <f t="shared" si="13"/>
        <v>570294.812</v>
      </c>
      <c r="H19" s="27">
        <f t="shared" si="13"/>
        <v>484684.4524</v>
      </c>
      <c r="I19" s="27">
        <f t="shared" si="13"/>
        <v>249537.3587</v>
      </c>
      <c r="J19" s="27">
        <f t="shared" si="13"/>
        <v>167643.0879</v>
      </c>
      <c r="K19" s="27">
        <f t="shared" si="13"/>
        <v>5586.945672</v>
      </c>
      <c r="L19" s="27">
        <f t="shared" si="13"/>
        <v>360815.3465</v>
      </c>
      <c r="M19" s="27">
        <f t="shared" si="13"/>
        <v>85401.73647</v>
      </c>
      <c r="N19" s="27">
        <f t="shared" si="13"/>
        <v>783131.7424</v>
      </c>
      <c r="O19" s="27">
        <f t="shared" si="13"/>
        <v>43013.58266</v>
      </c>
      <c r="P19" s="27">
        <f t="shared" si="13"/>
        <v>7186422.641</v>
      </c>
      <c r="Q19" s="28"/>
    </row>
    <row r="20" ht="31.5" customHeight="1">
      <c r="B20" s="29" t="s">
        <v>110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14">C20*C4</f>
        <v>1314995.503</v>
      </c>
      <c r="D21" s="27">
        <f t="shared" si="14"/>
        <v>1324669.727</v>
      </c>
      <c r="E21" s="27">
        <f t="shared" si="14"/>
        <v>1734877.74</v>
      </c>
      <c r="F21" s="27">
        <f t="shared" si="14"/>
        <v>1123433.547</v>
      </c>
      <c r="G21" s="27">
        <f t="shared" si="14"/>
        <v>1018170.331</v>
      </c>
      <c r="H21" s="27">
        <f t="shared" si="14"/>
        <v>640176.1836</v>
      </c>
      <c r="I21" s="27">
        <f t="shared" si="14"/>
        <v>513599.1259</v>
      </c>
      <c r="J21" s="27">
        <f t="shared" si="14"/>
        <v>682682.6183</v>
      </c>
      <c r="K21" s="27">
        <f t="shared" si="14"/>
        <v>8864.312624</v>
      </c>
      <c r="L21" s="27">
        <f t="shared" si="14"/>
        <v>718402.6161</v>
      </c>
      <c r="M21" s="27">
        <f t="shared" si="14"/>
        <v>182013.9032</v>
      </c>
      <c r="N21" s="27">
        <f t="shared" si="14"/>
        <v>882551.8664</v>
      </c>
      <c r="O21" s="27">
        <f t="shared" si="14"/>
        <v>427737.1119</v>
      </c>
      <c r="P21" s="27">
        <f t="shared" si="14"/>
        <v>10572174.59</v>
      </c>
      <c r="Q21" s="28"/>
    </row>
    <row r="22" ht="32.25" customHeight="1">
      <c r="B22" s="29" t="s">
        <v>111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16">C5-C21</f>
        <v>4755487.431</v>
      </c>
      <c r="D26" s="27">
        <f t="shared" si="16"/>
        <v>4893995.764</v>
      </c>
      <c r="E26" s="27">
        <f t="shared" si="16"/>
        <v>5305069.627</v>
      </c>
      <c r="F26" s="27">
        <f t="shared" si="16"/>
        <v>4038300.588</v>
      </c>
      <c r="G26" s="27">
        <f t="shared" si="16"/>
        <v>3406805.858</v>
      </c>
      <c r="H26" s="27">
        <f t="shared" si="16"/>
        <v>1233530.666</v>
      </c>
      <c r="I26" s="27">
        <f t="shared" si="16"/>
        <v>1264569.292</v>
      </c>
      <c r="J26" s="27">
        <f t="shared" si="16"/>
        <v>1483650.65</v>
      </c>
      <c r="K26" s="27">
        <f t="shared" si="16"/>
        <v>38851.60421</v>
      </c>
      <c r="L26" s="27">
        <f t="shared" si="16"/>
        <v>1466008.004</v>
      </c>
      <c r="M26" s="27">
        <f t="shared" si="16"/>
        <v>254391.7901</v>
      </c>
      <c r="N26" s="27">
        <f t="shared" si="16"/>
        <v>919734.1863</v>
      </c>
      <c r="O26" s="27">
        <f t="shared" si="16"/>
        <v>217562.7905</v>
      </c>
      <c r="P26" s="27">
        <f t="shared" si="16"/>
        <v>29277958.25</v>
      </c>
      <c r="Q26" s="28"/>
    </row>
    <row r="27" ht="18.75" customHeight="1">
      <c r="B27" s="40" t="s">
        <v>42</v>
      </c>
      <c r="C27" s="41">
        <f t="shared" ref="C27:P27" si="17">C26/C17</f>
        <v>15.03677262</v>
      </c>
      <c r="D27" s="41">
        <f t="shared" si="17"/>
        <v>16.09497615</v>
      </c>
      <c r="E27" s="41">
        <f t="shared" si="17"/>
        <v>13.16991406</v>
      </c>
      <c r="F27" s="41">
        <f t="shared" si="17"/>
        <v>16.06549687</v>
      </c>
      <c r="G27" s="41">
        <f t="shared" si="17"/>
        <v>16.74440761</v>
      </c>
      <c r="H27" s="41">
        <f t="shared" si="17"/>
        <v>11.27335846</v>
      </c>
      <c r="I27" s="41">
        <f t="shared" si="17"/>
        <v>16.67090973</v>
      </c>
      <c r="J27" s="41">
        <f t="shared" si="17"/>
        <v>16.43184614</v>
      </c>
      <c r="K27" s="41">
        <f t="shared" si="17"/>
        <v>25.88916093</v>
      </c>
      <c r="L27" s="41">
        <f t="shared" si="17"/>
        <v>11.67677245</v>
      </c>
      <c r="M27" s="41">
        <f t="shared" si="17"/>
        <v>11.8184251</v>
      </c>
      <c r="N27" s="41">
        <f t="shared" si="17"/>
        <v>7.053807326</v>
      </c>
      <c r="O27" s="41">
        <f t="shared" si="17"/>
        <v>3.97290104</v>
      </c>
      <c r="P27" s="41">
        <f t="shared" si="17"/>
        <v>14.02698702</v>
      </c>
      <c r="Q27" s="42"/>
    </row>
    <row r="28" ht="18.75" customHeight="1">
      <c r="B28" s="40" t="s">
        <v>43</v>
      </c>
      <c r="C28" s="41">
        <f t="shared" ref="C28:P28" si="18">((C26)/C10)*100</f>
        <v>43.60664061</v>
      </c>
      <c r="D28" s="41">
        <f t="shared" si="18"/>
        <v>46.67543083</v>
      </c>
      <c r="E28" s="41">
        <f t="shared" si="18"/>
        <v>38.19275078</v>
      </c>
      <c r="F28" s="41">
        <f t="shared" si="18"/>
        <v>46.58994093</v>
      </c>
      <c r="G28" s="41">
        <f t="shared" si="18"/>
        <v>48.55878207</v>
      </c>
      <c r="H28" s="41">
        <f t="shared" si="18"/>
        <v>32.69273953</v>
      </c>
      <c r="I28" s="41">
        <f t="shared" si="18"/>
        <v>48.34563821</v>
      </c>
      <c r="J28" s="41">
        <f t="shared" si="18"/>
        <v>47.65235381</v>
      </c>
      <c r="K28" s="41">
        <f t="shared" si="18"/>
        <v>75.0785667</v>
      </c>
      <c r="L28" s="41">
        <f t="shared" si="18"/>
        <v>33.8626401</v>
      </c>
      <c r="M28" s="41">
        <f t="shared" si="18"/>
        <v>34.27343279</v>
      </c>
      <c r="N28" s="41">
        <f t="shared" si="18"/>
        <v>20.45604125</v>
      </c>
      <c r="O28" s="41">
        <f t="shared" si="18"/>
        <v>11.52141302</v>
      </c>
      <c r="P28" s="41">
        <f t="shared" si="18"/>
        <v>40.67826236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9">C6-(0.4*C7)+C19-C21</f>
        <v>1961075.432</v>
      </c>
      <c r="D30" s="27">
        <f t="shared" si="19"/>
        <v>3199224.406</v>
      </c>
      <c r="E30" s="27">
        <f t="shared" si="19"/>
        <v>2079519.644</v>
      </c>
      <c r="F30" s="27">
        <f t="shared" si="19"/>
        <v>2234043.509</v>
      </c>
      <c r="G30" s="27">
        <f t="shared" si="19"/>
        <v>1584136.792</v>
      </c>
      <c r="H30" s="27">
        <f t="shared" si="19"/>
        <v>725625.3413</v>
      </c>
      <c r="I30" s="27">
        <f t="shared" si="19"/>
        <v>550085.7168</v>
      </c>
      <c r="J30" s="27">
        <f t="shared" si="19"/>
        <v>-67019.05265</v>
      </c>
      <c r="K30" s="27">
        <f t="shared" si="19"/>
        <v>38535.1141</v>
      </c>
      <c r="L30" s="27">
        <f t="shared" si="19"/>
        <v>286116.1495</v>
      </c>
      <c r="M30" s="27">
        <f t="shared" si="19"/>
        <v>125869.9393</v>
      </c>
      <c r="N30" s="27">
        <f t="shared" si="19"/>
        <v>519047.8849</v>
      </c>
      <c r="O30" s="27">
        <f t="shared" si="19"/>
        <v>217194.723</v>
      </c>
      <c r="P30" s="27">
        <f t="shared" si="19"/>
        <v>13453455.6</v>
      </c>
      <c r="Q30" s="28"/>
    </row>
    <row r="31" ht="18.75" customHeight="1">
      <c r="B31" s="40" t="s">
        <v>42</v>
      </c>
      <c r="C31" s="41">
        <f t="shared" ref="C31:P31" si="20">C30/C17</f>
        <v>6.20088809</v>
      </c>
      <c r="D31" s="41">
        <f t="shared" si="20"/>
        <v>10.52134963</v>
      </c>
      <c r="E31" s="41">
        <f t="shared" si="20"/>
        <v>5.162438372</v>
      </c>
      <c r="F31" s="41">
        <f t="shared" si="20"/>
        <v>8.887654156</v>
      </c>
      <c r="G31" s="41">
        <f t="shared" si="20"/>
        <v>7.786012253</v>
      </c>
      <c r="H31" s="41">
        <f t="shared" si="20"/>
        <v>6.631561586</v>
      </c>
      <c r="I31" s="41">
        <f t="shared" si="20"/>
        <v>7.25182035</v>
      </c>
      <c r="J31" s="41">
        <f t="shared" si="20"/>
        <v>-0.742254763</v>
      </c>
      <c r="K31" s="41">
        <f t="shared" si="20"/>
        <v>25.67826453</v>
      </c>
      <c r="L31" s="41">
        <f t="shared" si="20"/>
        <v>2.27891878</v>
      </c>
      <c r="M31" s="41">
        <f t="shared" si="20"/>
        <v>5.847611862</v>
      </c>
      <c r="N31" s="41">
        <f t="shared" si="20"/>
        <v>3.980784696</v>
      </c>
      <c r="O31" s="41">
        <f t="shared" si="20"/>
        <v>3.966179782</v>
      </c>
      <c r="P31" s="41">
        <f t="shared" si="20"/>
        <v>6.445512541</v>
      </c>
      <c r="Q31" s="42"/>
    </row>
    <row r="32" ht="18.75" customHeight="1">
      <c r="B32" s="40" t="s">
        <v>43</v>
      </c>
      <c r="C32" s="41">
        <f t="shared" ref="C32:P32" si="21">((C30/C10)*100)</f>
        <v>17.98257546</v>
      </c>
      <c r="D32" s="41">
        <f t="shared" si="21"/>
        <v>30.51191392</v>
      </c>
      <c r="E32" s="41">
        <f t="shared" si="21"/>
        <v>14.97107128</v>
      </c>
      <c r="F32" s="41">
        <f t="shared" si="21"/>
        <v>25.77419705</v>
      </c>
      <c r="G32" s="41">
        <f t="shared" si="21"/>
        <v>22.57943553</v>
      </c>
      <c r="H32" s="41">
        <f t="shared" si="21"/>
        <v>19.2315286</v>
      </c>
      <c r="I32" s="41">
        <f t="shared" si="21"/>
        <v>21.03027901</v>
      </c>
      <c r="J32" s="41">
        <f t="shared" si="21"/>
        <v>-2.152538813</v>
      </c>
      <c r="K32" s="41">
        <f t="shared" si="21"/>
        <v>74.46696714</v>
      </c>
      <c r="L32" s="41">
        <f t="shared" si="21"/>
        <v>6.608864461</v>
      </c>
      <c r="M32" s="41">
        <f t="shared" si="21"/>
        <v>16.9580744</v>
      </c>
      <c r="N32" s="41">
        <f t="shared" si="21"/>
        <v>11.54427562</v>
      </c>
      <c r="O32" s="41">
        <f t="shared" si="21"/>
        <v>11.50192137</v>
      </c>
      <c r="P32" s="41">
        <f t="shared" si="21"/>
        <v>18.69198637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24.86"/>
    <col customWidth="1" min="4" max="9" width="8.71"/>
    <col customWidth="1" min="10" max="10" width="12.43"/>
    <col customWidth="1" hidden="1" min="11" max="11" width="8.71"/>
    <col customWidth="1" min="12" max="14" width="8.71"/>
    <col customWidth="1" min="15" max="15" width="9.86"/>
    <col customWidth="1" min="16" max="16" width="19.71"/>
    <col customWidth="1" min="17" max="17" width="11.57"/>
    <col customWidth="1" min="18" max="18" width="15.0"/>
    <col customWidth="1" min="19" max="30" width="11.57"/>
    <col customWidth="1" min="31" max="31" width="20.43"/>
    <col customWidth="1" min="32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105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54">
        <f t="shared" ref="C4:P4" si="1">+R4</f>
        <v>27744261.82</v>
      </c>
      <c r="D4" s="54">
        <f t="shared" si="1"/>
        <v>28790456.22</v>
      </c>
      <c r="E4" s="54">
        <f t="shared" si="1"/>
        <v>37157869.45</v>
      </c>
      <c r="F4" s="54">
        <f t="shared" si="1"/>
        <v>23873740.26</v>
      </c>
      <c r="G4" s="54">
        <f t="shared" si="1"/>
        <v>21570276.31</v>
      </c>
      <c r="H4" s="54">
        <f t="shared" si="1"/>
        <v>13634258.12</v>
      </c>
      <c r="I4" s="54">
        <f t="shared" si="1"/>
        <v>11053056.52</v>
      </c>
      <c r="J4" s="54">
        <f t="shared" si="1"/>
        <v>14787533.06</v>
      </c>
      <c r="K4" s="54">
        <f t="shared" si="1"/>
        <v>192477.5558</v>
      </c>
      <c r="L4" s="54">
        <f t="shared" si="1"/>
        <v>15391793.13</v>
      </c>
      <c r="M4" s="54">
        <f t="shared" si="1"/>
        <v>3871458.671</v>
      </c>
      <c r="N4" s="54">
        <f t="shared" si="1"/>
        <v>18983493.44</v>
      </c>
      <c r="O4" s="54">
        <f t="shared" si="1"/>
        <v>9004338.118</v>
      </c>
      <c r="P4" s="54">
        <f t="shared" si="1"/>
        <v>226055012.7</v>
      </c>
      <c r="R4" s="55">
        <v>2.77442618224E7</v>
      </c>
      <c r="S4" s="55">
        <v>2.879045621545E7</v>
      </c>
      <c r="T4" s="55">
        <v>3.7157869445199996E7</v>
      </c>
      <c r="U4" s="55">
        <v>2.387374026147E7</v>
      </c>
      <c r="V4" s="55">
        <v>2.157027630912E7</v>
      </c>
      <c r="W4" s="55">
        <v>1.3634258118709998E7</v>
      </c>
      <c r="X4" s="55">
        <v>1.1053056522790002E7</v>
      </c>
      <c r="Y4" s="55">
        <v>1.4787533063790001E7</v>
      </c>
      <c r="Z4" s="55">
        <v>192477.55581999998</v>
      </c>
      <c r="AA4" s="55">
        <v>1.539179313352E7</v>
      </c>
      <c r="AB4" s="55">
        <v>3871458.67092</v>
      </c>
      <c r="AC4" s="55">
        <v>1.8983493438240003E7</v>
      </c>
      <c r="AD4" s="55">
        <v>9004338.11783</v>
      </c>
      <c r="AE4" s="55">
        <v>2.2605501267526E8</v>
      </c>
      <c r="AF4" s="66">
        <v>0.0</v>
      </c>
    </row>
    <row r="5" ht="18.0" customHeight="1">
      <c r="A5" s="7"/>
      <c r="B5" s="12" t="s">
        <v>21</v>
      </c>
      <c r="C5" s="14">
        <f t="shared" ref="C5:P5" si="2">C6+C8-(C7*0.4)-(C9*0.3)</f>
        <v>5789284.03</v>
      </c>
      <c r="D5" s="14">
        <f t="shared" si="2"/>
        <v>6596879.597</v>
      </c>
      <c r="E5" s="14">
        <f t="shared" si="2"/>
        <v>7180684.797</v>
      </c>
      <c r="F5" s="14">
        <f t="shared" si="2"/>
        <v>5048000.871</v>
      </c>
      <c r="G5" s="14">
        <f t="shared" si="2"/>
        <v>4363661.105</v>
      </c>
      <c r="H5" s="14">
        <f t="shared" si="2"/>
        <v>1995926.468</v>
      </c>
      <c r="I5" s="14">
        <f t="shared" si="2"/>
        <v>1796419.737</v>
      </c>
      <c r="J5" s="14">
        <f t="shared" si="2"/>
        <v>2273942.545</v>
      </c>
      <c r="K5" s="14">
        <f t="shared" si="2"/>
        <v>55873.28299</v>
      </c>
      <c r="L5" s="14">
        <f t="shared" si="2"/>
        <v>2312696.402</v>
      </c>
      <c r="M5" s="14">
        <f t="shared" si="2"/>
        <v>445112.7264</v>
      </c>
      <c r="N5" s="14">
        <f t="shared" si="2"/>
        <v>1690954.033</v>
      </c>
      <c r="O5" s="14">
        <f t="shared" si="2"/>
        <v>587502.4904</v>
      </c>
      <c r="P5" s="14">
        <f t="shared" si="2"/>
        <v>40136938.09</v>
      </c>
      <c r="Q5" s="15"/>
      <c r="R5" s="56">
        <v>2807797.73221</v>
      </c>
      <c r="S5" s="56">
        <v>4378677.249729999</v>
      </c>
      <c r="T5" s="56">
        <v>3587750.46105</v>
      </c>
      <c r="U5" s="56">
        <v>2791866.96825</v>
      </c>
      <c r="V5" s="56">
        <v>2432061.4896199997</v>
      </c>
      <c r="W5" s="56">
        <v>987855.94926</v>
      </c>
      <c r="X5" s="56">
        <v>922973.90839</v>
      </c>
      <c r="Y5" s="56">
        <v>826782.3021900001</v>
      </c>
      <c r="Z5" s="56">
        <v>66564.18196</v>
      </c>
      <c r="AA5" s="56">
        <v>846633.31427</v>
      </c>
      <c r="AB5" s="56">
        <v>304275.27118</v>
      </c>
      <c r="AC5" s="56">
        <v>637130.95194</v>
      </c>
      <c r="AD5" s="56">
        <v>669427.0790700001</v>
      </c>
      <c r="AE5" s="56">
        <v>2.125979685912E7</v>
      </c>
      <c r="AF5" s="66">
        <v>0.0</v>
      </c>
    </row>
    <row r="6" ht="18.0" customHeight="1">
      <c r="A6" s="7"/>
      <c r="B6" s="17" t="s">
        <v>22</v>
      </c>
      <c r="C6" s="18">
        <f t="shared" ref="C6:P6" si="3">+R5</f>
        <v>2807797.732</v>
      </c>
      <c r="D6" s="18">
        <f t="shared" si="3"/>
        <v>4378677.25</v>
      </c>
      <c r="E6" s="18">
        <f t="shared" si="3"/>
        <v>3587750.461</v>
      </c>
      <c r="F6" s="18">
        <f t="shared" si="3"/>
        <v>2791866.968</v>
      </c>
      <c r="G6" s="18">
        <f t="shared" si="3"/>
        <v>2432061.49</v>
      </c>
      <c r="H6" s="18">
        <f t="shared" si="3"/>
        <v>987855.9493</v>
      </c>
      <c r="I6" s="18">
        <f t="shared" si="3"/>
        <v>922973.9084</v>
      </c>
      <c r="J6" s="18">
        <f t="shared" si="3"/>
        <v>826782.3022</v>
      </c>
      <c r="K6" s="18">
        <f t="shared" si="3"/>
        <v>66564.18196</v>
      </c>
      <c r="L6" s="18">
        <f t="shared" si="3"/>
        <v>846633.3143</v>
      </c>
      <c r="M6" s="18">
        <f t="shared" si="3"/>
        <v>304275.2712</v>
      </c>
      <c r="N6" s="18">
        <f t="shared" si="3"/>
        <v>637130.9519</v>
      </c>
      <c r="O6" s="18">
        <f t="shared" si="3"/>
        <v>669427.0791</v>
      </c>
      <c r="P6" s="18">
        <f t="shared" si="3"/>
        <v>21259796.86</v>
      </c>
      <c r="Q6" s="17"/>
      <c r="R6" s="57">
        <v>1583173.30814</v>
      </c>
      <c r="S6" s="57">
        <v>2008127.25596</v>
      </c>
      <c r="T6" s="57">
        <v>2161265.45131</v>
      </c>
      <c r="U6" s="57">
        <v>1286632.34631</v>
      </c>
      <c r="V6" s="57">
        <v>1144712.75391</v>
      </c>
      <c r="W6" s="57">
        <v>453212.81332</v>
      </c>
      <c r="X6" s="57">
        <v>327083.18347000005</v>
      </c>
      <c r="Y6" s="57">
        <v>566634.4776900001</v>
      </c>
      <c r="Z6" s="57">
        <v>42588.9072</v>
      </c>
      <c r="AA6" s="57">
        <v>387360.3236</v>
      </c>
      <c r="AB6" s="57">
        <v>195979.91018</v>
      </c>
      <c r="AC6" s="57">
        <v>194022.16963</v>
      </c>
      <c r="AD6" s="57">
        <v>221310.0</v>
      </c>
      <c r="AE6" s="57">
        <v>1.0572102900719998E7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1583173.308</v>
      </c>
      <c r="D7" s="18">
        <f t="shared" si="4"/>
        <v>2008127.256</v>
      </c>
      <c r="E7" s="18">
        <f t="shared" si="4"/>
        <v>2161265.451</v>
      </c>
      <c r="F7" s="18">
        <f t="shared" si="4"/>
        <v>1286632.346</v>
      </c>
      <c r="G7" s="18">
        <f t="shared" si="4"/>
        <v>1144712.754</v>
      </c>
      <c r="H7" s="18">
        <f t="shared" si="4"/>
        <v>453212.8133</v>
      </c>
      <c r="I7" s="18">
        <f t="shared" si="4"/>
        <v>327083.1835</v>
      </c>
      <c r="J7" s="18">
        <f t="shared" si="4"/>
        <v>566634.4777</v>
      </c>
      <c r="K7" s="18">
        <f t="shared" si="4"/>
        <v>42588.9072</v>
      </c>
      <c r="L7" s="18">
        <f t="shared" si="4"/>
        <v>387360.3236</v>
      </c>
      <c r="M7" s="18">
        <f t="shared" si="4"/>
        <v>195979.9102</v>
      </c>
      <c r="N7" s="18">
        <f t="shared" si="4"/>
        <v>194022.1696</v>
      </c>
      <c r="O7" s="18">
        <f t="shared" si="4"/>
        <v>221310</v>
      </c>
      <c r="P7" s="18">
        <f t="shared" si="4"/>
        <v>10572102.9</v>
      </c>
      <c r="Q7" s="17"/>
      <c r="R7" s="56">
        <v>3955025.07166</v>
      </c>
      <c r="S7" s="56">
        <v>3559400.41864</v>
      </c>
      <c r="T7" s="56">
        <v>4984916.04183</v>
      </c>
      <c r="U7" s="56">
        <v>3193796.3171</v>
      </c>
      <c r="V7" s="56">
        <v>2610080.57254</v>
      </c>
      <c r="W7" s="56">
        <v>1416079.57684</v>
      </c>
      <c r="X7" s="56">
        <v>1110811.37198</v>
      </c>
      <c r="Y7" s="56">
        <v>1750294.8746</v>
      </c>
      <c r="Z7" s="56">
        <v>8898.37161</v>
      </c>
      <c r="AA7" s="56">
        <v>1722889.29843</v>
      </c>
      <c r="AB7" s="56">
        <v>254801.18232</v>
      </c>
      <c r="AC7" s="56">
        <v>1467604.02839</v>
      </c>
      <c r="AD7" s="56">
        <v>9167.771349999999</v>
      </c>
      <c r="AE7" s="56">
        <v>2.6043764897290003E7</v>
      </c>
      <c r="AF7" s="66">
        <v>0.0</v>
      </c>
    </row>
    <row r="8" ht="18.0" customHeight="1">
      <c r="A8" s="7"/>
      <c r="B8" s="17" t="s">
        <v>24</v>
      </c>
      <c r="C8" s="18">
        <f t="shared" ref="C8:P8" si="5">+R7</f>
        <v>3955025.072</v>
      </c>
      <c r="D8" s="18">
        <f t="shared" si="5"/>
        <v>3559400.419</v>
      </c>
      <c r="E8" s="18">
        <f t="shared" si="5"/>
        <v>4984916.042</v>
      </c>
      <c r="F8" s="18">
        <f t="shared" si="5"/>
        <v>3193796.317</v>
      </c>
      <c r="G8" s="18">
        <f t="shared" si="5"/>
        <v>2610080.573</v>
      </c>
      <c r="H8" s="18">
        <f t="shared" si="5"/>
        <v>1416079.577</v>
      </c>
      <c r="I8" s="18">
        <f t="shared" si="5"/>
        <v>1110811.372</v>
      </c>
      <c r="J8" s="18">
        <f t="shared" si="5"/>
        <v>1750294.875</v>
      </c>
      <c r="K8" s="18">
        <f t="shared" si="5"/>
        <v>8898.37161</v>
      </c>
      <c r="L8" s="18">
        <f t="shared" si="5"/>
        <v>1722889.298</v>
      </c>
      <c r="M8" s="18">
        <f t="shared" si="5"/>
        <v>254801.1823</v>
      </c>
      <c r="N8" s="18">
        <f t="shared" si="5"/>
        <v>1467604.028</v>
      </c>
      <c r="O8" s="18">
        <f t="shared" si="5"/>
        <v>9167.77135</v>
      </c>
      <c r="P8" s="18">
        <f t="shared" si="5"/>
        <v>26043764.9</v>
      </c>
      <c r="Q8" s="17"/>
      <c r="R8" s="57">
        <v>1134231.50054</v>
      </c>
      <c r="S8" s="57">
        <v>1793157.22949</v>
      </c>
      <c r="T8" s="57">
        <v>1758251.75239</v>
      </c>
      <c r="U8" s="57">
        <v>1410031.58711</v>
      </c>
      <c r="V8" s="57">
        <v>735319.51719</v>
      </c>
      <c r="W8" s="57">
        <v>755746.44341</v>
      </c>
      <c r="X8" s="57">
        <v>355107.56500999996</v>
      </c>
      <c r="Y8" s="57">
        <v>254936.13475</v>
      </c>
      <c r="Z8" s="57">
        <v>8512.359</v>
      </c>
      <c r="AA8" s="57">
        <v>339606.93682</v>
      </c>
      <c r="AB8" s="57">
        <v>118572.54332</v>
      </c>
      <c r="AC8" s="57">
        <v>1120573.59854</v>
      </c>
      <c r="AD8" s="57">
        <v>8561.2</v>
      </c>
      <c r="AE8" s="57">
        <v>9792608.36757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1134231.501</v>
      </c>
      <c r="D9" s="18">
        <f t="shared" si="6"/>
        <v>1793157.229</v>
      </c>
      <c r="E9" s="18">
        <f t="shared" si="6"/>
        <v>1758251.752</v>
      </c>
      <c r="F9" s="18">
        <f t="shared" si="6"/>
        <v>1410031.587</v>
      </c>
      <c r="G9" s="18">
        <f t="shared" si="6"/>
        <v>735319.5172</v>
      </c>
      <c r="H9" s="18">
        <f t="shared" si="6"/>
        <v>755746.4434</v>
      </c>
      <c r="I9" s="18">
        <f t="shared" si="6"/>
        <v>355107.565</v>
      </c>
      <c r="J9" s="18">
        <f t="shared" si="6"/>
        <v>254936.1348</v>
      </c>
      <c r="K9" s="18">
        <f t="shared" si="6"/>
        <v>8512.359</v>
      </c>
      <c r="L9" s="18">
        <f t="shared" si="6"/>
        <v>339606.9368</v>
      </c>
      <c r="M9" s="18">
        <f t="shared" si="6"/>
        <v>118572.5433</v>
      </c>
      <c r="N9" s="18">
        <f t="shared" si="6"/>
        <v>1120573.599</v>
      </c>
      <c r="O9" s="18">
        <f t="shared" si="6"/>
        <v>8561.2</v>
      </c>
      <c r="P9" s="18">
        <f t="shared" si="6"/>
        <v>9792608.368</v>
      </c>
      <c r="Q9" s="17"/>
      <c r="R9" s="57">
        <v>4025713.28065</v>
      </c>
      <c r="S9" s="57">
        <v>2898001.4171700003</v>
      </c>
      <c r="T9" s="57">
        <v>5108889.870979999</v>
      </c>
      <c r="U9" s="57">
        <v>4206087.9842</v>
      </c>
      <c r="V9" s="57">
        <v>2858767.59451</v>
      </c>
      <c r="W9" s="57">
        <v>1687210.69243</v>
      </c>
      <c r="X9" s="57">
        <v>1122767.40636</v>
      </c>
      <c r="Y9" s="57">
        <v>9899.44595</v>
      </c>
      <c r="Z9" s="57">
        <v>33473.18474</v>
      </c>
      <c r="AA9" s="57">
        <v>592374.4518200001</v>
      </c>
      <c r="AB9" s="57">
        <v>321739.01816000004</v>
      </c>
      <c r="AC9" s="57">
        <v>2183287.60336</v>
      </c>
      <c r="AD9" s="57">
        <v>21495.00965</v>
      </c>
      <c r="AE9" s="57">
        <v>2.506970695998E7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10679653.84</v>
      </c>
      <c r="D10" s="14">
        <f t="shared" si="7"/>
        <v>10215832.39</v>
      </c>
      <c r="E10" s="14">
        <f t="shared" si="7"/>
        <v>14208117.07</v>
      </c>
      <c r="F10" s="14">
        <f t="shared" si="7"/>
        <v>8492385.776</v>
      </c>
      <c r="G10" s="14">
        <f t="shared" si="7"/>
        <v>6988228.973</v>
      </c>
      <c r="H10" s="14">
        <f t="shared" si="7"/>
        <v>3775074.665</v>
      </c>
      <c r="I10" s="14">
        <f t="shared" si="7"/>
        <v>2688262.383</v>
      </c>
      <c r="J10" s="14">
        <f t="shared" si="7"/>
        <v>3230084.59</v>
      </c>
      <c r="K10" s="14">
        <f t="shared" si="7"/>
        <v>53427.3534</v>
      </c>
      <c r="L10" s="14">
        <f t="shared" si="7"/>
        <v>4444575.66</v>
      </c>
      <c r="M10" s="14">
        <f t="shared" si="7"/>
        <v>728209.4679</v>
      </c>
      <c r="N10" s="14">
        <f t="shared" si="7"/>
        <v>4405619.365</v>
      </c>
      <c r="O10" s="14">
        <f t="shared" si="7"/>
        <v>1857648.197</v>
      </c>
      <c r="P10" s="14">
        <f t="shared" si="7"/>
        <v>71767119.73</v>
      </c>
      <c r="Q10" s="15"/>
      <c r="R10" s="57">
        <v>6652307.66392</v>
      </c>
      <c r="S10" s="57">
        <v>7316213.17397</v>
      </c>
      <c r="T10" s="57">
        <v>9075832.96266</v>
      </c>
      <c r="U10" s="57">
        <v>4278628.4638</v>
      </c>
      <c r="V10" s="57">
        <v>4126429.7853699997</v>
      </c>
      <c r="W10" s="57">
        <v>2086806.0220299999</v>
      </c>
      <c r="X10" s="57">
        <v>1560400.39728</v>
      </c>
      <c r="Y10" s="57">
        <v>3219347.0596</v>
      </c>
      <c r="Z10" s="57">
        <v>19954.16866</v>
      </c>
      <c r="AA10" s="57">
        <v>3850711.08848</v>
      </c>
      <c r="AB10" s="57">
        <v>403941.82805</v>
      </c>
      <c r="AC10" s="57">
        <v>2220899.16255</v>
      </c>
      <c r="AD10" s="57">
        <v>1833636.29878</v>
      </c>
      <c r="AE10" s="57">
        <v>4.664510807515E7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4025713.281</v>
      </c>
      <c r="D11" s="18">
        <f t="shared" si="8"/>
        <v>2898001.417</v>
      </c>
      <c r="E11" s="18">
        <f t="shared" si="8"/>
        <v>5108889.871</v>
      </c>
      <c r="F11" s="18">
        <f t="shared" si="8"/>
        <v>4206087.984</v>
      </c>
      <c r="G11" s="18">
        <f t="shared" si="8"/>
        <v>2858767.595</v>
      </c>
      <c r="H11" s="18">
        <f t="shared" si="8"/>
        <v>1687210.692</v>
      </c>
      <c r="I11" s="18">
        <f t="shared" si="8"/>
        <v>1122767.406</v>
      </c>
      <c r="J11" s="18">
        <f t="shared" si="8"/>
        <v>9899.44595</v>
      </c>
      <c r="K11" s="18">
        <f t="shared" si="8"/>
        <v>33473.18474</v>
      </c>
      <c r="L11" s="18">
        <f t="shared" si="8"/>
        <v>592374.4518</v>
      </c>
      <c r="M11" s="18">
        <f t="shared" si="8"/>
        <v>321739.0182</v>
      </c>
      <c r="N11" s="18">
        <f t="shared" si="8"/>
        <v>2183287.603</v>
      </c>
      <c r="O11" s="18">
        <f t="shared" si="8"/>
        <v>21495.00965</v>
      </c>
      <c r="P11" s="18">
        <f t="shared" si="8"/>
        <v>25069706.96</v>
      </c>
      <c r="Q11" s="17"/>
      <c r="R11" s="57">
        <v>1632.89446</v>
      </c>
      <c r="S11" s="57">
        <v>1617.79977</v>
      </c>
      <c r="T11" s="57">
        <v>23394.23902</v>
      </c>
      <c r="U11" s="57">
        <v>7669.32806</v>
      </c>
      <c r="V11" s="57">
        <v>3031.59344</v>
      </c>
      <c r="W11" s="57">
        <v>1057.95095</v>
      </c>
      <c r="X11" s="57">
        <v>5094.579360000001</v>
      </c>
      <c r="Y11" s="57">
        <v>838.08455</v>
      </c>
      <c r="Z11" s="57">
        <v>0.0</v>
      </c>
      <c r="AA11" s="57">
        <v>1490.11946</v>
      </c>
      <c r="AB11" s="57">
        <v>2528.6216400000003</v>
      </c>
      <c r="AC11" s="57">
        <v>1432.59878</v>
      </c>
      <c r="AD11" s="57">
        <v>2516.88866</v>
      </c>
      <c r="AE11" s="57">
        <v>52304.69815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6652307.664</v>
      </c>
      <c r="D12" s="18">
        <f t="shared" si="9"/>
        <v>7316213.174</v>
      </c>
      <c r="E12" s="18">
        <f t="shared" si="9"/>
        <v>9075832.963</v>
      </c>
      <c r="F12" s="18">
        <f t="shared" si="9"/>
        <v>4278628.464</v>
      </c>
      <c r="G12" s="18">
        <f t="shared" si="9"/>
        <v>4126429.785</v>
      </c>
      <c r="H12" s="18">
        <f t="shared" si="9"/>
        <v>2086806.022</v>
      </c>
      <c r="I12" s="18">
        <f t="shared" si="9"/>
        <v>1560400.397</v>
      </c>
      <c r="J12" s="18">
        <f t="shared" si="9"/>
        <v>3219347.06</v>
      </c>
      <c r="K12" s="18">
        <f t="shared" si="9"/>
        <v>19954.16866</v>
      </c>
      <c r="L12" s="18">
        <f t="shared" si="9"/>
        <v>3850711.088</v>
      </c>
      <c r="M12" s="18">
        <f t="shared" si="9"/>
        <v>403941.8281</v>
      </c>
      <c r="N12" s="18">
        <f t="shared" si="9"/>
        <v>2220899.163</v>
      </c>
      <c r="O12" s="18">
        <f t="shared" si="9"/>
        <v>1833636.299</v>
      </c>
      <c r="P12" s="18">
        <f t="shared" si="9"/>
        <v>46645108.08</v>
      </c>
      <c r="Q12" s="17"/>
    </row>
    <row r="13" ht="20.25" customHeight="1">
      <c r="A13" s="7"/>
      <c r="B13" s="17" t="s">
        <v>112</v>
      </c>
      <c r="C13" s="18">
        <f t="shared" ref="C13:P13" si="10">+R11</f>
        <v>1632.89446</v>
      </c>
      <c r="D13" s="18">
        <f t="shared" si="10"/>
        <v>1617.79977</v>
      </c>
      <c r="E13" s="18">
        <f t="shared" si="10"/>
        <v>23394.23902</v>
      </c>
      <c r="F13" s="18">
        <f t="shared" si="10"/>
        <v>7669.32806</v>
      </c>
      <c r="G13" s="18">
        <f t="shared" si="10"/>
        <v>3031.59344</v>
      </c>
      <c r="H13" s="18">
        <f t="shared" si="10"/>
        <v>1057.95095</v>
      </c>
      <c r="I13" s="18">
        <f t="shared" si="10"/>
        <v>5094.57936</v>
      </c>
      <c r="J13" s="18">
        <f t="shared" si="10"/>
        <v>838.08455</v>
      </c>
      <c r="K13" s="18">
        <f t="shared" si="10"/>
        <v>0</v>
      </c>
      <c r="L13" s="18">
        <f t="shared" si="10"/>
        <v>1490.11946</v>
      </c>
      <c r="M13" s="18">
        <f t="shared" si="10"/>
        <v>2528.62164</v>
      </c>
      <c r="N13" s="18">
        <f t="shared" si="10"/>
        <v>1432.59878</v>
      </c>
      <c r="O13" s="18">
        <f t="shared" si="10"/>
        <v>2516.88866</v>
      </c>
      <c r="P13" s="18">
        <f t="shared" si="10"/>
        <v>52304.69815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  <c r="Q15" s="23"/>
    </row>
    <row r="16" ht="19.5" customHeight="1">
      <c r="B16" s="19" t="s">
        <v>113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12">C16*C10</f>
        <v>309709.9613</v>
      </c>
      <c r="D17" s="27">
        <f t="shared" si="12"/>
        <v>296259.1393</v>
      </c>
      <c r="E17" s="27">
        <f t="shared" si="12"/>
        <v>412035.3951</v>
      </c>
      <c r="F17" s="27">
        <f t="shared" si="12"/>
        <v>246279.1875</v>
      </c>
      <c r="G17" s="27">
        <f t="shared" si="12"/>
        <v>202658.6402</v>
      </c>
      <c r="H17" s="27">
        <f t="shared" si="12"/>
        <v>109477.1653</v>
      </c>
      <c r="I17" s="27">
        <f t="shared" si="12"/>
        <v>77959.60911</v>
      </c>
      <c r="J17" s="27">
        <f t="shared" si="12"/>
        <v>93672.45311</v>
      </c>
      <c r="K17" s="27">
        <f t="shared" si="12"/>
        <v>1549.393249</v>
      </c>
      <c r="L17" s="27">
        <f t="shared" si="12"/>
        <v>128892.6941</v>
      </c>
      <c r="M17" s="27">
        <f t="shared" si="12"/>
        <v>21118.07457</v>
      </c>
      <c r="N17" s="27">
        <f t="shared" si="12"/>
        <v>127762.9616</v>
      </c>
      <c r="O17" s="27">
        <f t="shared" si="12"/>
        <v>53871.79772</v>
      </c>
      <c r="P17" s="27">
        <f t="shared" si="12"/>
        <v>2081246.472</v>
      </c>
      <c r="Q17" s="28"/>
    </row>
    <row r="18" ht="29.25" customHeight="1">
      <c r="B18" s="29" t="s">
        <v>114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13">C9*C18</f>
        <v>793962.0504</v>
      </c>
      <c r="D19" s="27">
        <f t="shared" si="13"/>
        <v>1255210.061</v>
      </c>
      <c r="E19" s="27">
        <f t="shared" si="13"/>
        <v>1230776.227</v>
      </c>
      <c r="F19" s="27">
        <f t="shared" si="13"/>
        <v>987022.111</v>
      </c>
      <c r="G19" s="27">
        <f t="shared" si="13"/>
        <v>514723.662</v>
      </c>
      <c r="H19" s="27">
        <f t="shared" si="13"/>
        <v>529022.5104</v>
      </c>
      <c r="I19" s="27">
        <f t="shared" si="13"/>
        <v>248575.2955</v>
      </c>
      <c r="J19" s="27">
        <f t="shared" si="13"/>
        <v>178455.2943</v>
      </c>
      <c r="K19" s="27">
        <f t="shared" si="13"/>
        <v>5958.6513</v>
      </c>
      <c r="L19" s="27">
        <f t="shared" si="13"/>
        <v>237724.8558</v>
      </c>
      <c r="M19" s="27">
        <f t="shared" si="13"/>
        <v>83000.78032</v>
      </c>
      <c r="N19" s="27">
        <f t="shared" si="13"/>
        <v>784401.519</v>
      </c>
      <c r="O19" s="27">
        <f t="shared" si="13"/>
        <v>5992.84</v>
      </c>
      <c r="P19" s="27">
        <f t="shared" si="13"/>
        <v>6854825.857</v>
      </c>
      <c r="Q19" s="28"/>
    </row>
    <row r="20" ht="31.5" customHeight="1">
      <c r="B20" s="29" t="s">
        <v>115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14">C20*C4</f>
        <v>1303980.306</v>
      </c>
      <c r="D21" s="27">
        <f t="shared" si="14"/>
        <v>1353151.442</v>
      </c>
      <c r="E21" s="27">
        <f t="shared" si="14"/>
        <v>1746419.864</v>
      </c>
      <c r="F21" s="27">
        <f t="shared" si="14"/>
        <v>1122065.792</v>
      </c>
      <c r="G21" s="27">
        <f t="shared" si="14"/>
        <v>1013802.987</v>
      </c>
      <c r="H21" s="27">
        <f t="shared" si="14"/>
        <v>640810.1316</v>
      </c>
      <c r="I21" s="27">
        <f t="shared" si="14"/>
        <v>519493.6566</v>
      </c>
      <c r="J21" s="27">
        <f t="shared" si="14"/>
        <v>695014.054</v>
      </c>
      <c r="K21" s="27">
        <f t="shared" si="14"/>
        <v>9046.445124</v>
      </c>
      <c r="L21" s="27">
        <f t="shared" si="14"/>
        <v>723414.2773</v>
      </c>
      <c r="M21" s="27">
        <f t="shared" si="14"/>
        <v>181958.5575</v>
      </c>
      <c r="N21" s="27">
        <f t="shared" si="14"/>
        <v>892224.1916</v>
      </c>
      <c r="O21" s="27">
        <f t="shared" si="14"/>
        <v>423203.8915</v>
      </c>
      <c r="P21" s="27">
        <f t="shared" si="14"/>
        <v>10624585.6</v>
      </c>
      <c r="Q21" s="28"/>
    </row>
    <row r="22" ht="32.25" customHeight="1">
      <c r="B22" s="29" t="s">
        <v>116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16">C5-C21</f>
        <v>4485303.725</v>
      </c>
      <c r="D26" s="27">
        <f t="shared" si="16"/>
        <v>5243728.155</v>
      </c>
      <c r="E26" s="27">
        <f t="shared" si="16"/>
        <v>5434264.933</v>
      </c>
      <c r="F26" s="27">
        <f t="shared" si="16"/>
        <v>3925935.078</v>
      </c>
      <c r="G26" s="27">
        <f t="shared" si="16"/>
        <v>3349858.119</v>
      </c>
      <c r="H26" s="27">
        <f t="shared" si="16"/>
        <v>1355116.336</v>
      </c>
      <c r="I26" s="27">
        <f t="shared" si="16"/>
        <v>1276926.081</v>
      </c>
      <c r="J26" s="27">
        <f t="shared" si="16"/>
        <v>1578928.491</v>
      </c>
      <c r="K26" s="27">
        <f t="shared" si="16"/>
        <v>46826.83787</v>
      </c>
      <c r="L26" s="27">
        <f t="shared" si="16"/>
        <v>1589282.125</v>
      </c>
      <c r="M26" s="27">
        <f t="shared" si="16"/>
        <v>263154.1689</v>
      </c>
      <c r="N26" s="27">
        <f t="shared" si="16"/>
        <v>798729.8413</v>
      </c>
      <c r="O26" s="27">
        <f t="shared" si="16"/>
        <v>164298.5989</v>
      </c>
      <c r="P26" s="27">
        <f t="shared" si="16"/>
        <v>29512352.49</v>
      </c>
      <c r="Q26" s="28"/>
    </row>
    <row r="27" ht="18.75" customHeight="1">
      <c r="B27" s="40" t="s">
        <v>42</v>
      </c>
      <c r="C27" s="41">
        <f t="shared" ref="C27:P27" si="17">C26/C17</f>
        <v>14.48227143</v>
      </c>
      <c r="D27" s="41">
        <f t="shared" si="17"/>
        <v>17.69980216</v>
      </c>
      <c r="E27" s="41">
        <f t="shared" si="17"/>
        <v>13.18883037</v>
      </c>
      <c r="F27" s="41">
        <f t="shared" si="17"/>
        <v>15.94099411</v>
      </c>
      <c r="G27" s="41">
        <f t="shared" si="17"/>
        <v>16.52955983</v>
      </c>
      <c r="H27" s="41">
        <f t="shared" si="17"/>
        <v>12.37807293</v>
      </c>
      <c r="I27" s="41">
        <f t="shared" si="17"/>
        <v>16.37932893</v>
      </c>
      <c r="J27" s="41">
        <f t="shared" si="17"/>
        <v>16.8558465</v>
      </c>
      <c r="K27" s="41">
        <f t="shared" si="17"/>
        <v>30.22269389</v>
      </c>
      <c r="L27" s="41">
        <f t="shared" si="17"/>
        <v>12.33027314</v>
      </c>
      <c r="M27" s="41">
        <f t="shared" si="17"/>
        <v>12.46108721</v>
      </c>
      <c r="N27" s="41">
        <f t="shared" si="17"/>
        <v>6.25165409</v>
      </c>
      <c r="O27" s="41">
        <f t="shared" si="17"/>
        <v>3.049807243</v>
      </c>
      <c r="P27" s="41">
        <f t="shared" si="17"/>
        <v>14.18013334</v>
      </c>
      <c r="Q27" s="42"/>
    </row>
    <row r="28" ht="18.75" customHeight="1">
      <c r="B28" s="40" t="s">
        <v>43</v>
      </c>
      <c r="C28" s="41">
        <f t="shared" ref="C28:P28" si="18">((C26)/C10)*100</f>
        <v>41.99858715</v>
      </c>
      <c r="D28" s="41">
        <f t="shared" si="18"/>
        <v>51.32942627</v>
      </c>
      <c r="E28" s="41">
        <f t="shared" si="18"/>
        <v>38.24760807</v>
      </c>
      <c r="F28" s="41">
        <f t="shared" si="18"/>
        <v>46.22888293</v>
      </c>
      <c r="G28" s="41">
        <f t="shared" si="18"/>
        <v>47.93572351</v>
      </c>
      <c r="H28" s="41">
        <f t="shared" si="18"/>
        <v>35.8964115</v>
      </c>
      <c r="I28" s="41">
        <f t="shared" si="18"/>
        <v>47.5000539</v>
      </c>
      <c r="J28" s="41">
        <f t="shared" si="18"/>
        <v>48.88195486</v>
      </c>
      <c r="K28" s="41">
        <f t="shared" si="18"/>
        <v>87.64581228</v>
      </c>
      <c r="L28" s="41">
        <f t="shared" si="18"/>
        <v>35.75779212</v>
      </c>
      <c r="M28" s="41">
        <f t="shared" si="18"/>
        <v>36.13715291</v>
      </c>
      <c r="N28" s="41">
        <f t="shared" si="18"/>
        <v>18.12979686</v>
      </c>
      <c r="O28" s="41">
        <f t="shared" si="18"/>
        <v>8.844441006</v>
      </c>
      <c r="P28" s="41">
        <f t="shared" si="18"/>
        <v>41.12238669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9">C6-(0.4*C7)+C19-C21</f>
        <v>1664510.154</v>
      </c>
      <c r="D30" s="27">
        <f t="shared" si="19"/>
        <v>3477484.966</v>
      </c>
      <c r="E30" s="27">
        <f t="shared" si="19"/>
        <v>2207600.643</v>
      </c>
      <c r="F30" s="27">
        <f t="shared" si="19"/>
        <v>2142170.348</v>
      </c>
      <c r="G30" s="27">
        <f t="shared" si="19"/>
        <v>1475097.064</v>
      </c>
      <c r="H30" s="27">
        <f t="shared" si="19"/>
        <v>694783.2027</v>
      </c>
      <c r="I30" s="27">
        <f t="shared" si="19"/>
        <v>521222.2739</v>
      </c>
      <c r="J30" s="27">
        <f t="shared" si="19"/>
        <v>83569.75144</v>
      </c>
      <c r="K30" s="27">
        <f t="shared" si="19"/>
        <v>46440.82526</v>
      </c>
      <c r="L30" s="27">
        <f t="shared" si="19"/>
        <v>205999.7633</v>
      </c>
      <c r="M30" s="27">
        <f t="shared" si="19"/>
        <v>126925.5299</v>
      </c>
      <c r="N30" s="27">
        <f t="shared" si="19"/>
        <v>451699.4115</v>
      </c>
      <c r="O30" s="27">
        <f t="shared" si="19"/>
        <v>163692.0275</v>
      </c>
      <c r="P30" s="27">
        <f t="shared" si="19"/>
        <v>13261195.96</v>
      </c>
      <c r="Q30" s="28"/>
    </row>
    <row r="31" ht="18.75" customHeight="1">
      <c r="B31" s="40" t="s">
        <v>42</v>
      </c>
      <c r="C31" s="41">
        <f t="shared" ref="C31:P31" si="20">C30/C17</f>
        <v>5.374415942</v>
      </c>
      <c r="D31" s="41">
        <f t="shared" si="20"/>
        <v>11.73798376</v>
      </c>
      <c r="E31" s="41">
        <f t="shared" si="20"/>
        <v>5.357793698</v>
      </c>
      <c r="F31" s="41">
        <f t="shared" si="20"/>
        <v>8.698137955</v>
      </c>
      <c r="G31" s="41">
        <f t="shared" si="20"/>
        <v>7.278727726</v>
      </c>
      <c r="H31" s="41">
        <f t="shared" si="20"/>
        <v>6.346375528</v>
      </c>
      <c r="I31" s="41">
        <f t="shared" si="20"/>
        <v>6.685798966</v>
      </c>
      <c r="J31" s="41">
        <f t="shared" si="20"/>
        <v>0.8921486378</v>
      </c>
      <c r="K31" s="41">
        <f t="shared" si="20"/>
        <v>29.97355597</v>
      </c>
      <c r="L31" s="41">
        <f t="shared" si="20"/>
        <v>1.598226841</v>
      </c>
      <c r="M31" s="41">
        <f t="shared" si="20"/>
        <v>6.010279464</v>
      </c>
      <c r="N31" s="41">
        <f t="shared" si="20"/>
        <v>3.535448818</v>
      </c>
      <c r="O31" s="41">
        <f t="shared" si="20"/>
        <v>3.038547709</v>
      </c>
      <c r="P31" s="41">
        <f t="shared" si="20"/>
        <v>6.371756607</v>
      </c>
      <c r="Q31" s="42"/>
    </row>
    <row r="32" ht="18.75" customHeight="1">
      <c r="B32" s="40" t="s">
        <v>43</v>
      </c>
      <c r="C32" s="41">
        <f t="shared" ref="C32:P32" si="21">((C30/C10)*100)</f>
        <v>15.58580623</v>
      </c>
      <c r="D32" s="41">
        <f t="shared" si="21"/>
        <v>34.0401529</v>
      </c>
      <c r="E32" s="41">
        <f t="shared" si="21"/>
        <v>15.53760172</v>
      </c>
      <c r="F32" s="41">
        <f t="shared" si="21"/>
        <v>25.22460007</v>
      </c>
      <c r="G32" s="41">
        <f t="shared" si="21"/>
        <v>21.10831041</v>
      </c>
      <c r="H32" s="41">
        <f t="shared" si="21"/>
        <v>18.40448903</v>
      </c>
      <c r="I32" s="41">
        <f t="shared" si="21"/>
        <v>19.388817</v>
      </c>
      <c r="J32" s="41">
        <f t="shared" si="21"/>
        <v>2.58723105</v>
      </c>
      <c r="K32" s="41">
        <f t="shared" si="21"/>
        <v>86.92331231</v>
      </c>
      <c r="L32" s="41">
        <f t="shared" si="21"/>
        <v>4.634857838</v>
      </c>
      <c r="M32" s="41">
        <f t="shared" si="21"/>
        <v>17.42981045</v>
      </c>
      <c r="N32" s="41">
        <f t="shared" si="21"/>
        <v>10.25280157</v>
      </c>
      <c r="O32" s="41">
        <f t="shared" si="21"/>
        <v>8.811788356</v>
      </c>
      <c r="P32" s="41">
        <f t="shared" si="21"/>
        <v>18.47809416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24.0"/>
    <col customWidth="1" min="4" max="9" width="8.71"/>
    <col customWidth="1" min="10" max="10" width="12.43"/>
    <col customWidth="1" hidden="1" min="11" max="11" width="8.71"/>
    <col customWidth="1" min="12" max="14" width="8.71"/>
    <col customWidth="1" min="15" max="15" width="9.86"/>
    <col customWidth="1" min="16" max="16" width="19.71"/>
    <col customWidth="1" min="17" max="17" width="11.57"/>
    <col customWidth="1" min="18" max="18" width="15.0"/>
    <col customWidth="1" min="19" max="30" width="11.57"/>
    <col customWidth="1" min="31" max="31" width="20.43"/>
    <col customWidth="1" min="32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105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54">
        <f t="shared" ref="C4:P4" si="1">+R4</f>
        <v>28339659.78</v>
      </c>
      <c r="D4" s="54">
        <f t="shared" si="1"/>
        <v>30082787.68</v>
      </c>
      <c r="E4" s="54">
        <f t="shared" si="1"/>
        <v>37363527.14</v>
      </c>
      <c r="F4" s="54">
        <f t="shared" si="1"/>
        <v>24922619.18</v>
      </c>
      <c r="G4" s="54">
        <f t="shared" si="1"/>
        <v>22701935.46</v>
      </c>
      <c r="H4" s="54">
        <f t="shared" si="1"/>
        <v>13759298.33</v>
      </c>
      <c r="I4" s="54">
        <f t="shared" si="1"/>
        <v>11306101.58</v>
      </c>
      <c r="J4" s="54">
        <f t="shared" si="1"/>
        <v>14789336.89</v>
      </c>
      <c r="K4" s="54">
        <f t="shared" si="1"/>
        <v>194602.6044</v>
      </c>
      <c r="L4" s="54">
        <f t="shared" si="1"/>
        <v>15693485.1</v>
      </c>
      <c r="M4" s="54">
        <f t="shared" si="1"/>
        <v>3890010.898</v>
      </c>
      <c r="N4" s="54">
        <f t="shared" si="1"/>
        <v>18928376.94</v>
      </c>
      <c r="O4" s="54">
        <f t="shared" si="1"/>
        <v>8962720.111</v>
      </c>
      <c r="P4" s="54">
        <f t="shared" si="1"/>
        <v>230934461.7</v>
      </c>
      <c r="R4" s="66">
        <v>2.833965977966E7</v>
      </c>
      <c r="S4" s="66">
        <v>3.008278768389E7</v>
      </c>
      <c r="T4" s="66">
        <v>3.736352714025E7</v>
      </c>
      <c r="U4" s="66">
        <v>2.492261917824E7</v>
      </c>
      <c r="V4" s="66">
        <v>2.270193546036E7</v>
      </c>
      <c r="W4" s="66">
        <v>1.375929833084E7</v>
      </c>
      <c r="X4" s="66">
        <v>1.1306101575819999E7</v>
      </c>
      <c r="Y4" s="66">
        <v>1.478933689093E7</v>
      </c>
      <c r="Z4" s="66">
        <v>194602.60439</v>
      </c>
      <c r="AA4" s="66">
        <v>1.5693485097930001E7</v>
      </c>
      <c r="AB4" s="66">
        <v>3890010.89773</v>
      </c>
      <c r="AC4" s="66">
        <v>1.89283769365E7</v>
      </c>
      <c r="AD4" s="66">
        <v>8962720.11118</v>
      </c>
      <c r="AE4" s="66">
        <v>2.3093446168772E8</v>
      </c>
      <c r="AF4" s="66">
        <v>0.0</v>
      </c>
    </row>
    <row r="5" ht="18.0" customHeight="1">
      <c r="A5" s="7"/>
      <c r="B5" s="12" t="s">
        <v>21</v>
      </c>
      <c r="C5" s="14">
        <f t="shared" ref="C5:P5" si="2">C6+C8-(C7*0.4)-(C9*0.3)</f>
        <v>6203888.198</v>
      </c>
      <c r="D5" s="14">
        <f t="shared" si="2"/>
        <v>7666318.275</v>
      </c>
      <c r="E5" s="14">
        <f t="shared" si="2"/>
        <v>7416668.145</v>
      </c>
      <c r="F5" s="14">
        <f t="shared" si="2"/>
        <v>5767766.036</v>
      </c>
      <c r="G5" s="14">
        <f t="shared" si="2"/>
        <v>5011357.76</v>
      </c>
      <c r="H5" s="14">
        <f t="shared" si="2"/>
        <v>2160878.044</v>
      </c>
      <c r="I5" s="14">
        <f t="shared" si="2"/>
        <v>2143244.338</v>
      </c>
      <c r="J5" s="14">
        <f t="shared" si="2"/>
        <v>2310599.092</v>
      </c>
      <c r="K5" s="14">
        <f t="shared" si="2"/>
        <v>58698.06622</v>
      </c>
      <c r="L5" s="14">
        <f t="shared" si="2"/>
        <v>2625190.148</v>
      </c>
      <c r="M5" s="14">
        <f t="shared" si="2"/>
        <v>456415.4437</v>
      </c>
      <c r="N5" s="14">
        <f t="shared" si="2"/>
        <v>1533702.954</v>
      </c>
      <c r="O5" s="14">
        <f t="shared" si="2"/>
        <v>559512.4997</v>
      </c>
      <c r="P5" s="14">
        <f t="shared" si="2"/>
        <v>43914239</v>
      </c>
      <c r="Q5" s="15"/>
      <c r="R5" s="66">
        <v>3167515.2660700004</v>
      </c>
      <c r="S5" s="66">
        <v>5680109.51802</v>
      </c>
      <c r="T5" s="66">
        <v>3792964.35078</v>
      </c>
      <c r="U5" s="66">
        <v>3680414.15327</v>
      </c>
      <c r="V5" s="66">
        <v>3211291.96837</v>
      </c>
      <c r="W5" s="66">
        <v>1457303.18665</v>
      </c>
      <c r="X5" s="66">
        <v>1197980.98727</v>
      </c>
      <c r="Y5" s="66">
        <v>1018243.39978</v>
      </c>
      <c r="Z5" s="66">
        <v>69303.4615</v>
      </c>
      <c r="AA5" s="66">
        <v>1157107.91923</v>
      </c>
      <c r="AB5" s="66">
        <v>330408.8578</v>
      </c>
      <c r="AC5" s="66">
        <v>444780.77639</v>
      </c>
      <c r="AD5" s="66">
        <v>646101.5572899999</v>
      </c>
      <c r="AE5" s="66">
        <v>2.585352540242E7</v>
      </c>
      <c r="AF5" s="66">
        <v>0.0</v>
      </c>
    </row>
    <row r="6" ht="18.0" customHeight="1">
      <c r="A6" s="7"/>
      <c r="B6" s="17" t="s">
        <v>22</v>
      </c>
      <c r="C6" s="18">
        <f t="shared" ref="C6:P6" si="3">+R5</f>
        <v>3167515.266</v>
      </c>
      <c r="D6" s="18">
        <f t="shared" si="3"/>
        <v>5680109.518</v>
      </c>
      <c r="E6" s="18">
        <f t="shared" si="3"/>
        <v>3792964.351</v>
      </c>
      <c r="F6" s="18">
        <f t="shared" si="3"/>
        <v>3680414.153</v>
      </c>
      <c r="G6" s="18">
        <f t="shared" si="3"/>
        <v>3211291.968</v>
      </c>
      <c r="H6" s="18">
        <f t="shared" si="3"/>
        <v>1457303.187</v>
      </c>
      <c r="I6" s="18">
        <f t="shared" si="3"/>
        <v>1197980.987</v>
      </c>
      <c r="J6" s="18">
        <f t="shared" si="3"/>
        <v>1018243.4</v>
      </c>
      <c r="K6" s="18">
        <f t="shared" si="3"/>
        <v>69303.4615</v>
      </c>
      <c r="L6" s="18">
        <f t="shared" si="3"/>
        <v>1157107.919</v>
      </c>
      <c r="M6" s="18">
        <f t="shared" si="3"/>
        <v>330408.8578</v>
      </c>
      <c r="N6" s="18">
        <f t="shared" si="3"/>
        <v>444780.7764</v>
      </c>
      <c r="O6" s="18">
        <f t="shared" si="3"/>
        <v>646101.5573</v>
      </c>
      <c r="P6" s="18">
        <f t="shared" si="3"/>
        <v>25853525.4</v>
      </c>
      <c r="Q6" s="17"/>
      <c r="R6" s="66">
        <v>2104187.38328</v>
      </c>
      <c r="S6" s="66">
        <v>2812384.5961700003</v>
      </c>
      <c r="T6" s="66">
        <v>2102746.56186</v>
      </c>
      <c r="U6" s="66">
        <v>2042074.0424300001</v>
      </c>
      <c r="V6" s="66">
        <v>1846099.35881</v>
      </c>
      <c r="W6" s="66">
        <v>842071.51285</v>
      </c>
      <c r="X6" s="66">
        <v>502152.37274</v>
      </c>
      <c r="Y6" s="66">
        <v>774653.75187</v>
      </c>
      <c r="Z6" s="66">
        <v>42926.33373</v>
      </c>
      <c r="AA6" s="66">
        <v>572638.54623</v>
      </c>
      <c r="AB6" s="66">
        <v>215888.68596</v>
      </c>
      <c r="AC6" s="66">
        <v>94058.39904999999</v>
      </c>
      <c r="AD6" s="66">
        <v>219310.0</v>
      </c>
      <c r="AE6" s="66">
        <v>1.4171191544979999E7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2104187.383</v>
      </c>
      <c r="D7" s="18">
        <f t="shared" si="4"/>
        <v>2812384.596</v>
      </c>
      <c r="E7" s="18">
        <f t="shared" si="4"/>
        <v>2102746.562</v>
      </c>
      <c r="F7" s="18">
        <f t="shared" si="4"/>
        <v>2042074.042</v>
      </c>
      <c r="G7" s="18">
        <f t="shared" si="4"/>
        <v>1846099.359</v>
      </c>
      <c r="H7" s="18">
        <f t="shared" si="4"/>
        <v>842071.5129</v>
      </c>
      <c r="I7" s="18">
        <f t="shared" si="4"/>
        <v>502152.3727</v>
      </c>
      <c r="J7" s="18">
        <f t="shared" si="4"/>
        <v>774653.7519</v>
      </c>
      <c r="K7" s="18">
        <f t="shared" si="4"/>
        <v>42926.33373</v>
      </c>
      <c r="L7" s="18">
        <f t="shared" si="4"/>
        <v>572638.5462</v>
      </c>
      <c r="M7" s="18">
        <f t="shared" si="4"/>
        <v>215888.686</v>
      </c>
      <c r="N7" s="18">
        <f t="shared" si="4"/>
        <v>94058.39905</v>
      </c>
      <c r="O7" s="18">
        <f t="shared" si="4"/>
        <v>219310</v>
      </c>
      <c r="P7" s="18">
        <f t="shared" si="4"/>
        <v>14171191.54</v>
      </c>
      <c r="Q7" s="17"/>
      <c r="R7" s="66">
        <v>4270231.44998</v>
      </c>
      <c r="S7" s="66">
        <v>3617243.5201399997</v>
      </c>
      <c r="T7" s="66">
        <v>4993767.10606</v>
      </c>
      <c r="U7" s="66">
        <v>3335231.9969099998</v>
      </c>
      <c r="V7" s="66">
        <v>2802835.21397</v>
      </c>
      <c r="W7" s="66">
        <v>1235773.65213</v>
      </c>
      <c r="X7" s="66">
        <v>1268907.91506</v>
      </c>
      <c r="Y7" s="66">
        <v>1690461.48375</v>
      </c>
      <c r="Z7" s="66">
        <v>9172.42426</v>
      </c>
      <c r="AA7" s="66">
        <v>1811517.10219</v>
      </c>
      <c r="AB7" s="66">
        <v>254517.44204</v>
      </c>
      <c r="AC7" s="66">
        <v>1462248.81857</v>
      </c>
      <c r="AD7" s="66">
        <v>1134.94238</v>
      </c>
      <c r="AE7" s="66">
        <v>2.675304306744E7</v>
      </c>
      <c r="AF7" s="66">
        <v>0.0</v>
      </c>
    </row>
    <row r="8" ht="18.0" customHeight="1">
      <c r="A8" s="7"/>
      <c r="B8" s="17" t="s">
        <v>24</v>
      </c>
      <c r="C8" s="18">
        <f t="shared" ref="C8:P8" si="5">+R7</f>
        <v>4270231.45</v>
      </c>
      <c r="D8" s="18">
        <f t="shared" si="5"/>
        <v>3617243.52</v>
      </c>
      <c r="E8" s="18">
        <f t="shared" si="5"/>
        <v>4993767.106</v>
      </c>
      <c r="F8" s="18">
        <f t="shared" si="5"/>
        <v>3335231.997</v>
      </c>
      <c r="G8" s="18">
        <f t="shared" si="5"/>
        <v>2802835.214</v>
      </c>
      <c r="H8" s="18">
        <f t="shared" si="5"/>
        <v>1235773.652</v>
      </c>
      <c r="I8" s="18">
        <f t="shared" si="5"/>
        <v>1268907.915</v>
      </c>
      <c r="J8" s="18">
        <f t="shared" si="5"/>
        <v>1690461.484</v>
      </c>
      <c r="K8" s="18">
        <f t="shared" si="5"/>
        <v>9172.42426</v>
      </c>
      <c r="L8" s="18">
        <f t="shared" si="5"/>
        <v>1811517.102</v>
      </c>
      <c r="M8" s="18">
        <f t="shared" si="5"/>
        <v>254517.442</v>
      </c>
      <c r="N8" s="18">
        <f t="shared" si="5"/>
        <v>1462248.819</v>
      </c>
      <c r="O8" s="18">
        <f t="shared" si="5"/>
        <v>1134.94238</v>
      </c>
      <c r="P8" s="18">
        <f t="shared" si="5"/>
        <v>26753043.07</v>
      </c>
      <c r="Q8" s="17"/>
      <c r="R8" s="66">
        <v>1307278.54873</v>
      </c>
      <c r="S8" s="66">
        <v>1686936.4160799999</v>
      </c>
      <c r="T8" s="66">
        <v>1763215.62499</v>
      </c>
      <c r="U8" s="66">
        <v>1436834.98995</v>
      </c>
      <c r="V8" s="66">
        <v>881098.92901</v>
      </c>
      <c r="W8" s="66">
        <v>651233.9641399999</v>
      </c>
      <c r="X8" s="66">
        <v>409278.71737</v>
      </c>
      <c r="Y8" s="66">
        <v>294147.63723</v>
      </c>
      <c r="Z8" s="66">
        <v>8690.95351</v>
      </c>
      <c r="AA8" s="66">
        <v>381264.8493</v>
      </c>
      <c r="AB8" s="66">
        <v>140517.93918000002</v>
      </c>
      <c r="AC8" s="66">
        <v>1119010.93856</v>
      </c>
      <c r="AD8" s="66">
        <v>0.0</v>
      </c>
      <c r="AE8" s="66">
        <v>1.0079509508049998E7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1307278.549</v>
      </c>
      <c r="D9" s="18">
        <f t="shared" si="6"/>
        <v>1686936.416</v>
      </c>
      <c r="E9" s="18">
        <f t="shared" si="6"/>
        <v>1763215.625</v>
      </c>
      <c r="F9" s="18">
        <f t="shared" si="6"/>
        <v>1436834.99</v>
      </c>
      <c r="G9" s="18">
        <f t="shared" si="6"/>
        <v>881098.929</v>
      </c>
      <c r="H9" s="18">
        <f t="shared" si="6"/>
        <v>651233.9641</v>
      </c>
      <c r="I9" s="18">
        <f t="shared" si="6"/>
        <v>409278.7174</v>
      </c>
      <c r="J9" s="18">
        <f t="shared" si="6"/>
        <v>294147.6372</v>
      </c>
      <c r="K9" s="18">
        <f t="shared" si="6"/>
        <v>8690.95351</v>
      </c>
      <c r="L9" s="18">
        <f t="shared" si="6"/>
        <v>381264.8493</v>
      </c>
      <c r="M9" s="18">
        <f t="shared" si="6"/>
        <v>140517.9392</v>
      </c>
      <c r="N9" s="18">
        <f t="shared" si="6"/>
        <v>1119010.939</v>
      </c>
      <c r="O9" s="18">
        <f t="shared" si="6"/>
        <v>0</v>
      </c>
      <c r="P9" s="18">
        <f t="shared" si="6"/>
        <v>10079509.51</v>
      </c>
      <c r="Q9" s="17"/>
      <c r="R9" s="57">
        <v>4110881.0067800004</v>
      </c>
      <c r="S9" s="57">
        <v>3595439.21796</v>
      </c>
      <c r="T9" s="57">
        <v>5011810.18726</v>
      </c>
      <c r="U9" s="57">
        <v>4488898.24404</v>
      </c>
      <c r="V9" s="57">
        <v>3456152.49457</v>
      </c>
      <c r="W9" s="57">
        <v>1528351.78381</v>
      </c>
      <c r="X9" s="57">
        <v>1136092.49878</v>
      </c>
      <c r="Y9" s="57">
        <v>4719.54107</v>
      </c>
      <c r="Z9" s="57">
        <v>34007.22703</v>
      </c>
      <c r="AA9" s="57">
        <v>620798.1609</v>
      </c>
      <c r="AB9" s="57">
        <v>300692.58067</v>
      </c>
      <c r="AC9" s="57">
        <v>1970507.84865</v>
      </c>
      <c r="AD9" s="57">
        <v>19532.21553</v>
      </c>
      <c r="AE9" s="57">
        <v>2.627788300705E7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10720263.46</v>
      </c>
      <c r="D10" s="14">
        <f t="shared" si="7"/>
        <v>11048545.29</v>
      </c>
      <c r="E10" s="14">
        <f t="shared" si="7"/>
        <v>14056989.62</v>
      </c>
      <c r="F10" s="14">
        <f t="shared" si="7"/>
        <v>8808165.786</v>
      </c>
      <c r="G10" s="14">
        <f t="shared" si="7"/>
        <v>7788671.973</v>
      </c>
      <c r="H10" s="14">
        <f t="shared" si="7"/>
        <v>3597185.999</v>
      </c>
      <c r="I10" s="14">
        <f t="shared" si="7"/>
        <v>2698261.054</v>
      </c>
      <c r="J10" s="14">
        <f t="shared" si="7"/>
        <v>3025439.897</v>
      </c>
      <c r="K10" s="14">
        <f t="shared" si="7"/>
        <v>59775.93645</v>
      </c>
      <c r="L10" s="14">
        <f t="shared" si="7"/>
        <v>4418485.919</v>
      </c>
      <c r="M10" s="14">
        <f t="shared" si="7"/>
        <v>678396.7972</v>
      </c>
      <c r="N10" s="14">
        <f t="shared" si="7"/>
        <v>4122807.395</v>
      </c>
      <c r="O10" s="14">
        <f t="shared" si="7"/>
        <v>1810444.093</v>
      </c>
      <c r="P10" s="14">
        <f t="shared" si="7"/>
        <v>72833433.22</v>
      </c>
      <c r="Q10" s="15"/>
      <c r="R10" s="57">
        <v>6607231.86353</v>
      </c>
      <c r="S10" s="57">
        <v>7452801.20759</v>
      </c>
      <c r="T10" s="57">
        <v>9024844.351389999</v>
      </c>
      <c r="U10" s="57">
        <v>4312060.87184</v>
      </c>
      <c r="V10" s="57">
        <v>4329677.482310001</v>
      </c>
      <c r="W10" s="57">
        <v>2066576.40613</v>
      </c>
      <c r="X10" s="57">
        <v>1561127.88668</v>
      </c>
      <c r="Y10" s="57">
        <v>3018573.9476300003</v>
      </c>
      <c r="Z10" s="57">
        <v>21213.597550000002</v>
      </c>
      <c r="AA10" s="57">
        <v>3796628.0056999996</v>
      </c>
      <c r="AB10" s="57">
        <v>375171.75922</v>
      </c>
      <c r="AC10" s="57">
        <v>2151403.68821</v>
      </c>
      <c r="AD10" s="57">
        <v>1788742.02969</v>
      </c>
      <c r="AE10" s="57">
        <v>4.650605309747E7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4110881.007</v>
      </c>
      <c r="D11" s="18">
        <f t="shared" si="8"/>
        <v>3595439.218</v>
      </c>
      <c r="E11" s="18">
        <f t="shared" si="8"/>
        <v>5011810.187</v>
      </c>
      <c r="F11" s="18">
        <f t="shared" si="8"/>
        <v>4488898.244</v>
      </c>
      <c r="G11" s="18">
        <f t="shared" si="8"/>
        <v>3456152.495</v>
      </c>
      <c r="H11" s="18">
        <f t="shared" si="8"/>
        <v>1528351.784</v>
      </c>
      <c r="I11" s="18">
        <f t="shared" si="8"/>
        <v>1136092.499</v>
      </c>
      <c r="J11" s="18">
        <f t="shared" si="8"/>
        <v>4719.54107</v>
      </c>
      <c r="K11" s="18">
        <f t="shared" si="8"/>
        <v>34007.22703</v>
      </c>
      <c r="L11" s="18">
        <f t="shared" si="8"/>
        <v>620798.1609</v>
      </c>
      <c r="M11" s="18">
        <f t="shared" si="8"/>
        <v>300692.5807</v>
      </c>
      <c r="N11" s="18">
        <f t="shared" si="8"/>
        <v>1970507.849</v>
      </c>
      <c r="O11" s="18">
        <f t="shared" si="8"/>
        <v>19532.21553</v>
      </c>
      <c r="P11" s="18">
        <f t="shared" si="8"/>
        <v>26277883.01</v>
      </c>
      <c r="Q11" s="17"/>
      <c r="R11" s="57">
        <v>2150.5898199999997</v>
      </c>
      <c r="S11" s="57">
        <v>304.86329</v>
      </c>
      <c r="T11" s="57">
        <v>20335.085600000002</v>
      </c>
      <c r="U11" s="57">
        <v>7206.67022</v>
      </c>
      <c r="V11" s="57">
        <v>2841.99622</v>
      </c>
      <c r="W11" s="57">
        <v>2257.80873</v>
      </c>
      <c r="X11" s="57">
        <v>1040.66844</v>
      </c>
      <c r="Y11" s="57">
        <v>2146.4085800000003</v>
      </c>
      <c r="Z11" s="57">
        <v>4555.11187</v>
      </c>
      <c r="AA11" s="57">
        <v>1059.7519399999999</v>
      </c>
      <c r="AB11" s="57">
        <v>2532.4572799999996</v>
      </c>
      <c r="AC11" s="57">
        <v>895.85813</v>
      </c>
      <c r="AD11" s="57">
        <v>2169.84769</v>
      </c>
      <c r="AE11" s="57">
        <v>49497.11781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6607231.864</v>
      </c>
      <c r="D12" s="18">
        <f t="shared" si="9"/>
        <v>7452801.208</v>
      </c>
      <c r="E12" s="18">
        <f t="shared" si="9"/>
        <v>9024844.351</v>
      </c>
      <c r="F12" s="18">
        <f t="shared" si="9"/>
        <v>4312060.872</v>
      </c>
      <c r="G12" s="18">
        <f t="shared" si="9"/>
        <v>4329677.482</v>
      </c>
      <c r="H12" s="18">
        <f t="shared" si="9"/>
        <v>2066576.406</v>
      </c>
      <c r="I12" s="18">
        <f t="shared" si="9"/>
        <v>1561127.887</v>
      </c>
      <c r="J12" s="18">
        <f t="shared" si="9"/>
        <v>3018573.948</v>
      </c>
      <c r="K12" s="18">
        <f t="shared" si="9"/>
        <v>21213.59755</v>
      </c>
      <c r="L12" s="18">
        <f t="shared" si="9"/>
        <v>3796628.006</v>
      </c>
      <c r="M12" s="18">
        <f t="shared" si="9"/>
        <v>375171.7592</v>
      </c>
      <c r="N12" s="18">
        <f t="shared" si="9"/>
        <v>2151403.688</v>
      </c>
      <c r="O12" s="18">
        <f t="shared" si="9"/>
        <v>1788742.03</v>
      </c>
      <c r="P12" s="18">
        <f t="shared" si="9"/>
        <v>46506053.1</v>
      </c>
      <c r="Q12" s="17"/>
    </row>
    <row r="13" ht="20.25" customHeight="1">
      <c r="A13" s="7"/>
      <c r="B13" s="17" t="s">
        <v>117</v>
      </c>
      <c r="C13" s="18">
        <f t="shared" ref="C13:P13" si="10">+R11</f>
        <v>2150.58982</v>
      </c>
      <c r="D13" s="18">
        <f t="shared" si="10"/>
        <v>304.86329</v>
      </c>
      <c r="E13" s="18">
        <f t="shared" si="10"/>
        <v>20335.0856</v>
      </c>
      <c r="F13" s="18">
        <f t="shared" si="10"/>
        <v>7206.67022</v>
      </c>
      <c r="G13" s="18">
        <f t="shared" si="10"/>
        <v>2841.99622</v>
      </c>
      <c r="H13" s="18">
        <f t="shared" si="10"/>
        <v>2257.80873</v>
      </c>
      <c r="I13" s="18">
        <f t="shared" si="10"/>
        <v>1040.66844</v>
      </c>
      <c r="J13" s="18">
        <f t="shared" si="10"/>
        <v>2146.40858</v>
      </c>
      <c r="K13" s="18">
        <f t="shared" si="10"/>
        <v>4555.11187</v>
      </c>
      <c r="L13" s="18">
        <f t="shared" si="10"/>
        <v>1059.75194</v>
      </c>
      <c r="M13" s="18">
        <f t="shared" si="10"/>
        <v>2532.45728</v>
      </c>
      <c r="N13" s="18">
        <f t="shared" si="10"/>
        <v>895.85813</v>
      </c>
      <c r="O13" s="18">
        <f t="shared" si="10"/>
        <v>2169.84769</v>
      </c>
      <c r="P13" s="18">
        <f t="shared" si="10"/>
        <v>49497.11781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  <c r="Q15" s="23"/>
    </row>
    <row r="16" ht="19.5" customHeight="1">
      <c r="B16" s="19" t="s">
        <v>118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12">C16*C10</f>
        <v>310887.6403</v>
      </c>
      <c r="D17" s="27">
        <f t="shared" si="12"/>
        <v>320407.8134</v>
      </c>
      <c r="E17" s="27">
        <f t="shared" si="12"/>
        <v>407652.6991</v>
      </c>
      <c r="F17" s="27">
        <f t="shared" si="12"/>
        <v>255436.8078</v>
      </c>
      <c r="G17" s="27">
        <f t="shared" si="12"/>
        <v>225871.4872</v>
      </c>
      <c r="H17" s="27">
        <f t="shared" si="12"/>
        <v>104318.394</v>
      </c>
      <c r="I17" s="27">
        <f t="shared" si="12"/>
        <v>78249.57056</v>
      </c>
      <c r="J17" s="27">
        <f t="shared" si="12"/>
        <v>87737.75702</v>
      </c>
      <c r="K17" s="27">
        <f t="shared" si="12"/>
        <v>1733.502157</v>
      </c>
      <c r="L17" s="27">
        <f t="shared" si="12"/>
        <v>128136.0916</v>
      </c>
      <c r="M17" s="27">
        <f t="shared" si="12"/>
        <v>19673.50712</v>
      </c>
      <c r="N17" s="27">
        <f t="shared" si="12"/>
        <v>119561.4145</v>
      </c>
      <c r="O17" s="27">
        <f t="shared" si="12"/>
        <v>52502.87869</v>
      </c>
      <c r="P17" s="27">
        <f t="shared" si="12"/>
        <v>2112169.563</v>
      </c>
      <c r="Q17" s="28"/>
    </row>
    <row r="18" ht="29.25" customHeight="1">
      <c r="B18" s="29" t="s">
        <v>119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13">C9*C18</f>
        <v>915094.9841</v>
      </c>
      <c r="D19" s="27">
        <f t="shared" si="13"/>
        <v>1180855.491</v>
      </c>
      <c r="E19" s="27">
        <f t="shared" si="13"/>
        <v>1234250.937</v>
      </c>
      <c r="F19" s="27">
        <f t="shared" si="13"/>
        <v>1005784.493</v>
      </c>
      <c r="G19" s="27">
        <f t="shared" si="13"/>
        <v>616769.2503</v>
      </c>
      <c r="H19" s="27">
        <f t="shared" si="13"/>
        <v>455863.7749</v>
      </c>
      <c r="I19" s="27">
        <f t="shared" si="13"/>
        <v>286495.1022</v>
      </c>
      <c r="J19" s="27">
        <f t="shared" si="13"/>
        <v>205903.3461</v>
      </c>
      <c r="K19" s="27">
        <f t="shared" si="13"/>
        <v>6083.667457</v>
      </c>
      <c r="L19" s="27">
        <f t="shared" si="13"/>
        <v>266885.3945</v>
      </c>
      <c r="M19" s="27">
        <f t="shared" si="13"/>
        <v>98362.55743</v>
      </c>
      <c r="N19" s="27">
        <f t="shared" si="13"/>
        <v>783307.657</v>
      </c>
      <c r="O19" s="27">
        <f t="shared" si="13"/>
        <v>0</v>
      </c>
      <c r="P19" s="27">
        <f t="shared" si="13"/>
        <v>7055656.656</v>
      </c>
      <c r="Q19" s="28"/>
    </row>
    <row r="20" ht="31.5" customHeight="1">
      <c r="B20" s="29" t="s">
        <v>120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14">C20*C4</f>
        <v>1331964.01</v>
      </c>
      <c r="D21" s="27">
        <f t="shared" si="14"/>
        <v>1413891.021</v>
      </c>
      <c r="E21" s="27">
        <f t="shared" si="14"/>
        <v>1756085.776</v>
      </c>
      <c r="F21" s="27">
        <f t="shared" si="14"/>
        <v>1171363.101</v>
      </c>
      <c r="G21" s="27">
        <f t="shared" si="14"/>
        <v>1066990.967</v>
      </c>
      <c r="H21" s="27">
        <f t="shared" si="14"/>
        <v>646687.0215</v>
      </c>
      <c r="I21" s="27">
        <f t="shared" si="14"/>
        <v>531386.7741</v>
      </c>
      <c r="J21" s="27">
        <f t="shared" si="14"/>
        <v>695098.8339</v>
      </c>
      <c r="K21" s="27">
        <f t="shared" si="14"/>
        <v>9146.322406</v>
      </c>
      <c r="L21" s="27">
        <f t="shared" si="14"/>
        <v>737593.7996</v>
      </c>
      <c r="M21" s="27">
        <f t="shared" si="14"/>
        <v>182830.5122</v>
      </c>
      <c r="N21" s="27">
        <f t="shared" si="14"/>
        <v>889633.716</v>
      </c>
      <c r="O21" s="27">
        <f t="shared" si="14"/>
        <v>421247.8452</v>
      </c>
      <c r="P21" s="27">
        <f t="shared" si="14"/>
        <v>10853919.7</v>
      </c>
      <c r="Q21" s="28"/>
    </row>
    <row r="22" ht="32.25" customHeight="1">
      <c r="B22" s="29" t="s">
        <v>121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16">C5-C21</f>
        <v>4871924.188</v>
      </c>
      <c r="D26" s="27">
        <f t="shared" si="16"/>
        <v>6252427.254</v>
      </c>
      <c r="E26" s="27">
        <f t="shared" si="16"/>
        <v>5660582.369</v>
      </c>
      <c r="F26" s="27">
        <f t="shared" si="16"/>
        <v>4596402.935</v>
      </c>
      <c r="G26" s="27">
        <f t="shared" si="16"/>
        <v>3944366.793</v>
      </c>
      <c r="H26" s="27">
        <f t="shared" si="16"/>
        <v>1514191.023</v>
      </c>
      <c r="I26" s="27">
        <f t="shared" si="16"/>
        <v>1611857.564</v>
      </c>
      <c r="J26" s="27">
        <f t="shared" si="16"/>
        <v>1615500.258</v>
      </c>
      <c r="K26" s="27">
        <f t="shared" si="16"/>
        <v>49551.74381</v>
      </c>
      <c r="L26" s="27">
        <f t="shared" si="16"/>
        <v>1887596.349</v>
      </c>
      <c r="M26" s="27">
        <f t="shared" si="16"/>
        <v>273584.9315</v>
      </c>
      <c r="N26" s="27">
        <f t="shared" si="16"/>
        <v>644069.2378</v>
      </c>
      <c r="O26" s="27">
        <f t="shared" si="16"/>
        <v>138264.6544</v>
      </c>
      <c r="P26" s="27">
        <f t="shared" si="16"/>
        <v>33060319.3</v>
      </c>
      <c r="Q26" s="28"/>
    </row>
    <row r="27" ht="18.75" customHeight="1">
      <c r="B27" s="40" t="s">
        <v>42</v>
      </c>
      <c r="C27" s="41">
        <f t="shared" ref="C27:P27" si="17">C26/C17</f>
        <v>15.67101279</v>
      </c>
      <c r="D27" s="41">
        <f t="shared" si="17"/>
        <v>19.51396624</v>
      </c>
      <c r="E27" s="41">
        <f t="shared" si="17"/>
        <v>13.88579637</v>
      </c>
      <c r="F27" s="41">
        <f t="shared" si="17"/>
        <v>17.99428585</v>
      </c>
      <c r="G27" s="41">
        <f t="shared" si="17"/>
        <v>17.46288052</v>
      </c>
      <c r="H27" s="41">
        <f t="shared" si="17"/>
        <v>14.5150914</v>
      </c>
      <c r="I27" s="41">
        <f t="shared" si="17"/>
        <v>20.59893176</v>
      </c>
      <c r="J27" s="41">
        <f t="shared" si="17"/>
        <v>18.41282833</v>
      </c>
      <c r="K27" s="41">
        <f t="shared" si="17"/>
        <v>28.5847604</v>
      </c>
      <c r="L27" s="41">
        <f t="shared" si="17"/>
        <v>14.73118404</v>
      </c>
      <c r="M27" s="41">
        <f t="shared" si="17"/>
        <v>13.90626134</v>
      </c>
      <c r="N27" s="41">
        <f t="shared" si="17"/>
        <v>5.386932236</v>
      </c>
      <c r="O27" s="41">
        <f t="shared" si="17"/>
        <v>2.633468067</v>
      </c>
      <c r="P27" s="41">
        <f t="shared" si="17"/>
        <v>15.65230362</v>
      </c>
      <c r="Q27" s="42"/>
    </row>
    <row r="28" ht="18.75" customHeight="1">
      <c r="B28" s="40" t="s">
        <v>43</v>
      </c>
      <c r="C28" s="41">
        <f t="shared" ref="C28:P28" si="18">((C26)/C10)*100</f>
        <v>45.44593709</v>
      </c>
      <c r="D28" s="41">
        <f t="shared" si="18"/>
        <v>56.5905021</v>
      </c>
      <c r="E28" s="41">
        <f t="shared" si="18"/>
        <v>40.26880947</v>
      </c>
      <c r="F28" s="41">
        <f t="shared" si="18"/>
        <v>52.18342895</v>
      </c>
      <c r="G28" s="41">
        <f t="shared" si="18"/>
        <v>50.6423535</v>
      </c>
      <c r="H28" s="41">
        <f t="shared" si="18"/>
        <v>42.09376505</v>
      </c>
      <c r="I28" s="41">
        <f t="shared" si="18"/>
        <v>59.73690209</v>
      </c>
      <c r="J28" s="41">
        <f t="shared" si="18"/>
        <v>53.39720215</v>
      </c>
      <c r="K28" s="41">
        <f t="shared" si="18"/>
        <v>82.89580515</v>
      </c>
      <c r="L28" s="41">
        <f t="shared" si="18"/>
        <v>42.72043373</v>
      </c>
      <c r="M28" s="41">
        <f t="shared" si="18"/>
        <v>40.32815789</v>
      </c>
      <c r="N28" s="41">
        <f t="shared" si="18"/>
        <v>15.62210349</v>
      </c>
      <c r="O28" s="41">
        <f t="shared" si="18"/>
        <v>7.637057393</v>
      </c>
      <c r="P28" s="41">
        <f t="shared" si="18"/>
        <v>45.39168049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9">C6-(0.4*C7)+C19-C21</f>
        <v>1908971.287</v>
      </c>
      <c r="D30" s="27">
        <f t="shared" si="19"/>
        <v>4322120.15</v>
      </c>
      <c r="E30" s="27">
        <f t="shared" si="19"/>
        <v>2430030.888</v>
      </c>
      <c r="F30" s="27">
        <f t="shared" si="19"/>
        <v>2698005.928</v>
      </c>
      <c r="G30" s="27">
        <f t="shared" si="19"/>
        <v>2022630.509</v>
      </c>
      <c r="H30" s="27">
        <f t="shared" si="19"/>
        <v>929651.3349</v>
      </c>
      <c r="I30" s="27">
        <f t="shared" si="19"/>
        <v>752228.3663</v>
      </c>
      <c r="J30" s="27">
        <f t="shared" si="19"/>
        <v>219186.4112</v>
      </c>
      <c r="K30" s="27">
        <f t="shared" si="19"/>
        <v>49070.27306</v>
      </c>
      <c r="L30" s="27">
        <f t="shared" si="19"/>
        <v>457344.0956</v>
      </c>
      <c r="M30" s="27">
        <f t="shared" si="19"/>
        <v>159585.4286</v>
      </c>
      <c r="N30" s="27">
        <f t="shared" si="19"/>
        <v>300831.3577</v>
      </c>
      <c r="O30" s="27">
        <f t="shared" si="19"/>
        <v>137129.7121</v>
      </c>
      <c r="P30" s="27">
        <f t="shared" si="19"/>
        <v>16386785.74</v>
      </c>
      <c r="Q30" s="28"/>
    </row>
    <row r="31" ht="18.75" customHeight="1">
      <c r="B31" s="40" t="s">
        <v>42</v>
      </c>
      <c r="C31" s="41">
        <f t="shared" ref="C31:P31" si="20">C30/C17</f>
        <v>6.140389773</v>
      </c>
      <c r="D31" s="41">
        <f t="shared" si="20"/>
        <v>13.48943431</v>
      </c>
      <c r="E31" s="41">
        <f t="shared" si="20"/>
        <v>5.961032254</v>
      </c>
      <c r="F31" s="41">
        <f t="shared" si="20"/>
        <v>10.56232244</v>
      </c>
      <c r="G31" s="41">
        <f t="shared" si="20"/>
        <v>8.95478457</v>
      </c>
      <c r="H31" s="41">
        <f t="shared" si="20"/>
        <v>8.911672233</v>
      </c>
      <c r="I31" s="41">
        <f t="shared" si="20"/>
        <v>9.613194818</v>
      </c>
      <c r="J31" s="41">
        <f t="shared" si="20"/>
        <v>2.498199392</v>
      </c>
      <c r="K31" s="41">
        <f t="shared" si="20"/>
        <v>28.30701586</v>
      </c>
      <c r="L31" s="41">
        <f t="shared" si="20"/>
        <v>3.569205911</v>
      </c>
      <c r="M31" s="41">
        <f t="shared" si="20"/>
        <v>8.111691916</v>
      </c>
      <c r="N31" s="41">
        <f t="shared" si="20"/>
        <v>2.516124112</v>
      </c>
      <c r="O31" s="41">
        <f t="shared" si="20"/>
        <v>2.611851302</v>
      </c>
      <c r="P31" s="41">
        <f t="shared" si="20"/>
        <v>7.758271885</v>
      </c>
      <c r="Q31" s="42"/>
    </row>
    <row r="32" ht="18.75" customHeight="1">
      <c r="B32" s="40" t="s">
        <v>43</v>
      </c>
      <c r="C32" s="41">
        <f t="shared" ref="C32:P32" si="21">((C30/C10)*100)</f>
        <v>17.80713034</v>
      </c>
      <c r="D32" s="41">
        <f t="shared" si="21"/>
        <v>39.11935949</v>
      </c>
      <c r="E32" s="41">
        <f t="shared" si="21"/>
        <v>17.28699354</v>
      </c>
      <c r="F32" s="41">
        <f t="shared" si="21"/>
        <v>30.63073509</v>
      </c>
      <c r="G32" s="41">
        <f t="shared" si="21"/>
        <v>25.96887525</v>
      </c>
      <c r="H32" s="41">
        <f t="shared" si="21"/>
        <v>25.84384948</v>
      </c>
      <c r="I32" s="41">
        <f t="shared" si="21"/>
        <v>27.87826497</v>
      </c>
      <c r="J32" s="41">
        <f t="shared" si="21"/>
        <v>7.244778236</v>
      </c>
      <c r="K32" s="41">
        <f t="shared" si="21"/>
        <v>82.090346</v>
      </c>
      <c r="L32" s="41">
        <f t="shared" si="21"/>
        <v>10.35069714</v>
      </c>
      <c r="M32" s="41">
        <f t="shared" si="21"/>
        <v>23.52390656</v>
      </c>
      <c r="N32" s="41">
        <f t="shared" si="21"/>
        <v>7.296759924</v>
      </c>
      <c r="O32" s="41">
        <f t="shared" si="21"/>
        <v>7.574368775</v>
      </c>
      <c r="P32" s="41">
        <f t="shared" si="21"/>
        <v>22.49898847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8.71"/>
    <col customWidth="1" min="12" max="14" width="8.71"/>
    <col customWidth="1" min="15" max="15" width="9.86"/>
    <col customWidth="1" min="16" max="16" width="19.71"/>
    <col customWidth="1" min="17" max="17" width="11.57"/>
    <col customWidth="1" min="18" max="18" width="15.0"/>
    <col customWidth="1" min="19" max="30" width="11.57"/>
    <col customWidth="1" min="31" max="31" width="20.43"/>
    <col customWidth="1" min="32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105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54">
        <f t="shared" ref="C4:P4" si="1">+R4</f>
        <v>29102888.93</v>
      </c>
      <c r="D4" s="54">
        <f t="shared" si="1"/>
        <v>30734808.37</v>
      </c>
      <c r="E4" s="54">
        <f t="shared" si="1"/>
        <v>37727564.46</v>
      </c>
      <c r="F4" s="54">
        <f t="shared" si="1"/>
        <v>25061307.46</v>
      </c>
      <c r="G4" s="54">
        <f t="shared" si="1"/>
        <v>23028538.28</v>
      </c>
      <c r="H4" s="54">
        <f t="shared" si="1"/>
        <v>13894490.62</v>
      </c>
      <c r="I4" s="54">
        <f t="shared" si="1"/>
        <v>11322691.44</v>
      </c>
      <c r="J4" s="54">
        <f t="shared" si="1"/>
        <v>14869889.42</v>
      </c>
      <c r="K4" s="54">
        <f t="shared" si="1"/>
        <v>207833.4645</v>
      </c>
      <c r="L4" s="54">
        <f t="shared" si="1"/>
        <v>15760916.47</v>
      </c>
      <c r="M4" s="54">
        <f t="shared" si="1"/>
        <v>3901410.529</v>
      </c>
      <c r="N4" s="54">
        <f t="shared" si="1"/>
        <v>19561135.62</v>
      </c>
      <c r="O4" s="54">
        <f t="shared" si="1"/>
        <v>9003339.921</v>
      </c>
      <c r="P4" s="54">
        <f t="shared" si="1"/>
        <v>234176815</v>
      </c>
      <c r="R4" s="55">
        <v>2.9102888926400002E7</v>
      </c>
      <c r="S4" s="55">
        <v>3.073480836844E7</v>
      </c>
      <c r="T4" s="55">
        <v>3.7727564456379995E7</v>
      </c>
      <c r="U4" s="55">
        <v>2.50613074616E7</v>
      </c>
      <c r="V4" s="55">
        <v>2.302853827707E7</v>
      </c>
      <c r="W4" s="55">
        <v>1.389449062144E7</v>
      </c>
      <c r="X4" s="55">
        <v>1.1322691436290001E7</v>
      </c>
      <c r="Y4" s="55">
        <v>1.486988941635E7</v>
      </c>
      <c r="Z4" s="55">
        <v>207833.46454</v>
      </c>
      <c r="AA4" s="55">
        <v>1.576091647119E7</v>
      </c>
      <c r="AB4" s="55">
        <v>3901410.52869</v>
      </c>
      <c r="AC4" s="55">
        <v>1.956113562301E7</v>
      </c>
      <c r="AD4" s="55">
        <v>9003339.920739999</v>
      </c>
      <c r="AE4" s="55">
        <v>2.3417681497214E8</v>
      </c>
      <c r="AF4" s="66">
        <v>0.0</v>
      </c>
    </row>
    <row r="5" ht="18.0" customHeight="1">
      <c r="A5" s="7"/>
      <c r="B5" s="12" t="s">
        <v>21</v>
      </c>
      <c r="C5" s="14">
        <f t="shared" ref="C5:P5" si="2">C6+C8-(C7*0.4)-(C9*0.3)</f>
        <v>6501928.092</v>
      </c>
      <c r="D5" s="14">
        <f t="shared" si="2"/>
        <v>8017995.305</v>
      </c>
      <c r="E5" s="14">
        <f t="shared" si="2"/>
        <v>7420827.478</v>
      </c>
      <c r="F5" s="14">
        <f t="shared" si="2"/>
        <v>5887830.993</v>
      </c>
      <c r="G5" s="14">
        <f t="shared" si="2"/>
        <v>5056553.748</v>
      </c>
      <c r="H5" s="14">
        <f t="shared" si="2"/>
        <v>2050644.502</v>
      </c>
      <c r="I5" s="14">
        <f t="shared" si="2"/>
        <v>2015523.166</v>
      </c>
      <c r="J5" s="14">
        <f t="shared" si="2"/>
        <v>2249304.975</v>
      </c>
      <c r="K5" s="14">
        <f t="shared" si="2"/>
        <v>50473.92829</v>
      </c>
      <c r="L5" s="14">
        <f t="shared" si="2"/>
        <v>2592292.013</v>
      </c>
      <c r="M5" s="14">
        <f t="shared" si="2"/>
        <v>478149.1169</v>
      </c>
      <c r="N5" s="14">
        <f t="shared" si="2"/>
        <v>1813259.731</v>
      </c>
      <c r="O5" s="14">
        <f t="shared" si="2"/>
        <v>522172.2828</v>
      </c>
      <c r="P5" s="14">
        <f t="shared" si="2"/>
        <v>44656955.33</v>
      </c>
      <c r="Q5" s="15"/>
      <c r="R5" s="56">
        <v>3730389.65602</v>
      </c>
      <c r="S5" s="56">
        <v>6419839.881949999</v>
      </c>
      <c r="T5" s="56">
        <v>3721530.90502</v>
      </c>
      <c r="U5" s="56">
        <v>3422902.29114</v>
      </c>
      <c r="V5" s="56">
        <v>3360464.01637</v>
      </c>
      <c r="W5" s="56">
        <v>1500752.83501</v>
      </c>
      <c r="X5" s="56">
        <v>1156173.20407</v>
      </c>
      <c r="Y5" s="56">
        <v>872755.71173</v>
      </c>
      <c r="Z5" s="56">
        <v>58013.00334</v>
      </c>
      <c r="AA5" s="56">
        <v>870340.05955</v>
      </c>
      <c r="AB5" s="56">
        <v>298202.87267</v>
      </c>
      <c r="AC5" s="56">
        <v>857224.10572</v>
      </c>
      <c r="AD5" s="56">
        <v>608910.39337</v>
      </c>
      <c r="AE5" s="56">
        <v>2.687749893596E7</v>
      </c>
      <c r="AF5" s="66">
        <v>0.0</v>
      </c>
    </row>
    <row r="6" ht="18.0" customHeight="1">
      <c r="A6" s="7"/>
      <c r="B6" s="17" t="s">
        <v>22</v>
      </c>
      <c r="C6" s="18">
        <f t="shared" ref="C6:P6" si="3">+R5</f>
        <v>3730389.656</v>
      </c>
      <c r="D6" s="18">
        <f t="shared" si="3"/>
        <v>6419839.882</v>
      </c>
      <c r="E6" s="18">
        <f t="shared" si="3"/>
        <v>3721530.905</v>
      </c>
      <c r="F6" s="18">
        <f t="shared" si="3"/>
        <v>3422902.291</v>
      </c>
      <c r="G6" s="18">
        <f t="shared" si="3"/>
        <v>3360464.016</v>
      </c>
      <c r="H6" s="18">
        <f t="shared" si="3"/>
        <v>1500752.835</v>
      </c>
      <c r="I6" s="18">
        <f t="shared" si="3"/>
        <v>1156173.204</v>
      </c>
      <c r="J6" s="18">
        <f t="shared" si="3"/>
        <v>872755.7117</v>
      </c>
      <c r="K6" s="18">
        <f t="shared" si="3"/>
        <v>58013.00334</v>
      </c>
      <c r="L6" s="18">
        <f t="shared" si="3"/>
        <v>870340.0596</v>
      </c>
      <c r="M6" s="18">
        <f t="shared" si="3"/>
        <v>298202.8727</v>
      </c>
      <c r="N6" s="18">
        <f t="shared" si="3"/>
        <v>857224.1057</v>
      </c>
      <c r="O6" s="18">
        <f t="shared" si="3"/>
        <v>608910.3934</v>
      </c>
      <c r="P6" s="18">
        <f t="shared" si="3"/>
        <v>26877498.94</v>
      </c>
      <c r="Q6" s="17"/>
      <c r="R6" s="57">
        <v>2697816.14142</v>
      </c>
      <c r="S6" s="57">
        <v>3657280.9027199997</v>
      </c>
      <c r="T6" s="57">
        <v>2126153.0908</v>
      </c>
      <c r="U6" s="57">
        <v>1864580.96191</v>
      </c>
      <c r="V6" s="57">
        <v>2084629.85538</v>
      </c>
      <c r="W6" s="57">
        <v>956390.3029199999</v>
      </c>
      <c r="X6" s="57">
        <v>472004.12112</v>
      </c>
      <c r="Y6" s="57">
        <v>631627.41637</v>
      </c>
      <c r="Z6" s="57">
        <v>35751.13511</v>
      </c>
      <c r="AA6" s="57">
        <v>348474.40121</v>
      </c>
      <c r="AB6" s="57">
        <v>184435.16558</v>
      </c>
      <c r="AC6" s="57">
        <v>482880.80225</v>
      </c>
      <c r="AD6" s="57">
        <v>217310.0</v>
      </c>
      <c r="AE6" s="57">
        <v>1.575933429679E7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2697816.141</v>
      </c>
      <c r="D7" s="18">
        <f t="shared" si="4"/>
        <v>3657280.903</v>
      </c>
      <c r="E7" s="18">
        <f t="shared" si="4"/>
        <v>2126153.091</v>
      </c>
      <c r="F7" s="18">
        <f t="shared" si="4"/>
        <v>1864580.962</v>
      </c>
      <c r="G7" s="18">
        <f t="shared" si="4"/>
        <v>2084629.855</v>
      </c>
      <c r="H7" s="18">
        <f t="shared" si="4"/>
        <v>956390.3029</v>
      </c>
      <c r="I7" s="18">
        <f t="shared" si="4"/>
        <v>472004.1211</v>
      </c>
      <c r="J7" s="18">
        <f t="shared" si="4"/>
        <v>631627.4164</v>
      </c>
      <c r="K7" s="18">
        <f t="shared" si="4"/>
        <v>35751.13511</v>
      </c>
      <c r="L7" s="18">
        <f t="shared" si="4"/>
        <v>348474.4012</v>
      </c>
      <c r="M7" s="18">
        <f t="shared" si="4"/>
        <v>184435.1656</v>
      </c>
      <c r="N7" s="18">
        <f t="shared" si="4"/>
        <v>482880.8023</v>
      </c>
      <c r="O7" s="18">
        <f t="shared" si="4"/>
        <v>217310</v>
      </c>
      <c r="P7" s="18">
        <f t="shared" si="4"/>
        <v>15759334.3</v>
      </c>
      <c r="Q7" s="17"/>
      <c r="R7" s="56">
        <v>4240309.10496</v>
      </c>
      <c r="S7" s="56">
        <v>3534948.14406</v>
      </c>
      <c r="T7" s="56">
        <v>5141985.68309</v>
      </c>
      <c r="U7" s="56">
        <v>3687314.07788</v>
      </c>
      <c r="V7" s="56">
        <v>2781772.9416300002</v>
      </c>
      <c r="W7" s="56">
        <v>1090333.02823</v>
      </c>
      <c r="X7" s="56">
        <v>1162958.1551700002</v>
      </c>
      <c r="Y7" s="56">
        <v>1720240.32556</v>
      </c>
      <c r="Z7" s="56">
        <v>9452.7662</v>
      </c>
      <c r="AA7" s="56">
        <v>2058192.93255</v>
      </c>
      <c r="AB7" s="56">
        <v>285410.89716000005</v>
      </c>
      <c r="AC7" s="56">
        <v>1493369.85106</v>
      </c>
      <c r="AD7" s="56">
        <v>185.88939000000002</v>
      </c>
      <c r="AE7" s="56">
        <v>2.720647379694E7</v>
      </c>
      <c r="AF7" s="66">
        <v>0.0</v>
      </c>
    </row>
    <row r="8" ht="18.0" customHeight="1">
      <c r="A8" s="7"/>
      <c r="B8" s="17" t="s">
        <v>24</v>
      </c>
      <c r="C8" s="18">
        <f t="shared" ref="C8:P8" si="5">+R7</f>
        <v>4240309.105</v>
      </c>
      <c r="D8" s="18">
        <f t="shared" si="5"/>
        <v>3534948.144</v>
      </c>
      <c r="E8" s="18">
        <f t="shared" si="5"/>
        <v>5141985.683</v>
      </c>
      <c r="F8" s="18">
        <f t="shared" si="5"/>
        <v>3687314.078</v>
      </c>
      <c r="G8" s="18">
        <f t="shared" si="5"/>
        <v>2781772.942</v>
      </c>
      <c r="H8" s="18">
        <f t="shared" si="5"/>
        <v>1090333.028</v>
      </c>
      <c r="I8" s="18">
        <f t="shared" si="5"/>
        <v>1162958.155</v>
      </c>
      <c r="J8" s="18">
        <f t="shared" si="5"/>
        <v>1720240.326</v>
      </c>
      <c r="K8" s="18">
        <f t="shared" si="5"/>
        <v>9452.7662</v>
      </c>
      <c r="L8" s="18">
        <f t="shared" si="5"/>
        <v>2058192.933</v>
      </c>
      <c r="M8" s="18">
        <f t="shared" si="5"/>
        <v>285410.8972</v>
      </c>
      <c r="N8" s="18">
        <f t="shared" si="5"/>
        <v>1493369.851</v>
      </c>
      <c r="O8" s="18">
        <f t="shared" si="5"/>
        <v>185.88939</v>
      </c>
      <c r="P8" s="18">
        <f t="shared" si="5"/>
        <v>27206473.8</v>
      </c>
      <c r="Q8" s="17"/>
      <c r="R8" s="57">
        <v>1298814.04238</v>
      </c>
      <c r="S8" s="57">
        <v>1579601.19982</v>
      </c>
      <c r="T8" s="57">
        <v>1974092.91246</v>
      </c>
      <c r="U8" s="57">
        <v>1588509.9693</v>
      </c>
      <c r="V8" s="57">
        <v>839437.56112</v>
      </c>
      <c r="W8" s="57">
        <v>526284.13343</v>
      </c>
      <c r="X8" s="57">
        <v>382688.48345999996</v>
      </c>
      <c r="Y8" s="57">
        <v>303466.98565</v>
      </c>
      <c r="Z8" s="57">
        <v>8971.29068</v>
      </c>
      <c r="AA8" s="57">
        <v>656170.7276699999</v>
      </c>
      <c r="AB8" s="57">
        <v>105635.28899</v>
      </c>
      <c r="AC8" s="57">
        <v>1147273.0174200002</v>
      </c>
      <c r="AD8" s="57">
        <v>0.0</v>
      </c>
      <c r="AE8" s="57">
        <v>1.041094561238E7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1298814.042</v>
      </c>
      <c r="D9" s="18">
        <f t="shared" si="6"/>
        <v>1579601.2</v>
      </c>
      <c r="E9" s="18">
        <f t="shared" si="6"/>
        <v>1974092.912</v>
      </c>
      <c r="F9" s="18">
        <f t="shared" si="6"/>
        <v>1588509.969</v>
      </c>
      <c r="G9" s="18">
        <f t="shared" si="6"/>
        <v>839437.5611</v>
      </c>
      <c r="H9" s="18">
        <f t="shared" si="6"/>
        <v>526284.1334</v>
      </c>
      <c r="I9" s="18">
        <f t="shared" si="6"/>
        <v>382688.4835</v>
      </c>
      <c r="J9" s="18">
        <f t="shared" si="6"/>
        <v>303466.9857</v>
      </c>
      <c r="K9" s="18">
        <f t="shared" si="6"/>
        <v>8971.29068</v>
      </c>
      <c r="L9" s="18">
        <f t="shared" si="6"/>
        <v>656170.7277</v>
      </c>
      <c r="M9" s="18">
        <f t="shared" si="6"/>
        <v>105635.289</v>
      </c>
      <c r="N9" s="18">
        <f t="shared" si="6"/>
        <v>1147273.017</v>
      </c>
      <c r="O9" s="18">
        <f t="shared" si="6"/>
        <v>0</v>
      </c>
      <c r="P9" s="18">
        <f t="shared" si="6"/>
        <v>10410945.61</v>
      </c>
      <c r="Q9" s="17"/>
      <c r="R9" s="57">
        <v>4550098.73</v>
      </c>
      <c r="S9" s="57">
        <v>3845275.95281</v>
      </c>
      <c r="T9" s="57">
        <v>4989701.7234</v>
      </c>
      <c r="U9" s="57">
        <v>4445828.10506</v>
      </c>
      <c r="V9" s="57">
        <v>3832901.1466300003</v>
      </c>
      <c r="W9" s="57">
        <v>1754975.15125</v>
      </c>
      <c r="X9" s="57">
        <v>1180257.40846</v>
      </c>
      <c r="Y9" s="57">
        <v>6305.9236900000005</v>
      </c>
      <c r="Z9" s="57">
        <v>33923.3759</v>
      </c>
      <c r="AA9" s="57">
        <v>751674.0962200001</v>
      </c>
      <c r="AB9" s="57">
        <v>341032.01838</v>
      </c>
      <c r="AC9" s="57">
        <v>2263975.69662</v>
      </c>
      <c r="AD9" s="57">
        <v>11972.401189999999</v>
      </c>
      <c r="AE9" s="57">
        <v>2.800792172961E7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11469231.53</v>
      </c>
      <c r="D10" s="14">
        <f t="shared" si="7"/>
        <v>12390043.99</v>
      </c>
      <c r="E10" s="14">
        <f t="shared" si="7"/>
        <v>14211914.86</v>
      </c>
      <c r="F10" s="14">
        <f t="shared" si="7"/>
        <v>8943303.171</v>
      </c>
      <c r="G10" s="14">
        <f t="shared" si="7"/>
        <v>8282522.917</v>
      </c>
      <c r="H10" s="14">
        <f t="shared" si="7"/>
        <v>3843903.58</v>
      </c>
      <c r="I10" s="14">
        <f t="shared" si="7"/>
        <v>2782763.808</v>
      </c>
      <c r="J10" s="14">
        <f t="shared" si="7"/>
        <v>3035985.638</v>
      </c>
      <c r="K10" s="14">
        <f t="shared" si="7"/>
        <v>57302.46852</v>
      </c>
      <c r="L10" s="14">
        <f t="shared" si="7"/>
        <v>4516312.061</v>
      </c>
      <c r="M10" s="14">
        <f t="shared" si="7"/>
        <v>731419.5046</v>
      </c>
      <c r="N10" s="14">
        <f t="shared" si="7"/>
        <v>4831732.759</v>
      </c>
      <c r="O10" s="14">
        <f t="shared" si="7"/>
        <v>1829989.173</v>
      </c>
      <c r="P10" s="14">
        <f t="shared" si="7"/>
        <v>76926425.46</v>
      </c>
      <c r="Q10" s="15"/>
      <c r="R10" s="57">
        <v>6919132.80167</v>
      </c>
      <c r="S10" s="57">
        <v>8544494.35297</v>
      </c>
      <c r="T10" s="57">
        <v>9208560.94749</v>
      </c>
      <c r="U10" s="57">
        <v>4492843.17918</v>
      </c>
      <c r="V10" s="57">
        <v>4447072.92092</v>
      </c>
      <c r="W10" s="57">
        <v>2087990.46771</v>
      </c>
      <c r="X10" s="57">
        <v>1601491.80745</v>
      </c>
      <c r="Y10" s="57">
        <v>3027739.41222</v>
      </c>
      <c r="Z10" s="57">
        <v>22840.013649999997</v>
      </c>
      <c r="AA10" s="57">
        <v>3764170.63829</v>
      </c>
      <c r="AB10" s="57">
        <v>390387.48626</v>
      </c>
      <c r="AC10" s="57">
        <v>2566861.34289</v>
      </c>
      <c r="AD10" s="57">
        <v>1815955.0588900002</v>
      </c>
      <c r="AE10" s="57">
        <v>4.8889540429589994E7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4550098.73</v>
      </c>
      <c r="D11" s="18">
        <f t="shared" si="8"/>
        <v>3845275.953</v>
      </c>
      <c r="E11" s="18">
        <f t="shared" si="8"/>
        <v>4989701.723</v>
      </c>
      <c r="F11" s="18">
        <f t="shared" si="8"/>
        <v>4445828.105</v>
      </c>
      <c r="G11" s="18">
        <f t="shared" si="8"/>
        <v>3832901.147</v>
      </c>
      <c r="H11" s="18">
        <f t="shared" si="8"/>
        <v>1754975.151</v>
      </c>
      <c r="I11" s="18">
        <f t="shared" si="8"/>
        <v>1180257.408</v>
      </c>
      <c r="J11" s="18">
        <f t="shared" si="8"/>
        <v>6305.92369</v>
      </c>
      <c r="K11" s="18">
        <f t="shared" si="8"/>
        <v>33923.3759</v>
      </c>
      <c r="L11" s="18">
        <f t="shared" si="8"/>
        <v>751674.0962</v>
      </c>
      <c r="M11" s="18">
        <f t="shared" si="8"/>
        <v>341032.0184</v>
      </c>
      <c r="N11" s="18">
        <f t="shared" si="8"/>
        <v>2263975.697</v>
      </c>
      <c r="O11" s="18">
        <f t="shared" si="8"/>
        <v>11972.40119</v>
      </c>
      <c r="P11" s="18">
        <f t="shared" si="8"/>
        <v>28007921.73</v>
      </c>
      <c r="Q11" s="17"/>
      <c r="R11" s="57">
        <v>0.0</v>
      </c>
      <c r="S11" s="57">
        <v>273.68341999999996</v>
      </c>
      <c r="T11" s="57">
        <v>13652.18484</v>
      </c>
      <c r="U11" s="57">
        <v>4631.88636</v>
      </c>
      <c r="V11" s="57">
        <v>2548.84962</v>
      </c>
      <c r="W11" s="57">
        <v>937.9606600000001</v>
      </c>
      <c r="X11" s="57">
        <v>1014.59196</v>
      </c>
      <c r="Y11" s="57">
        <v>1940.30173</v>
      </c>
      <c r="Z11" s="57">
        <v>539.07897</v>
      </c>
      <c r="AA11" s="57">
        <v>467.32663</v>
      </c>
      <c r="AB11" s="57">
        <v>0.0</v>
      </c>
      <c r="AC11" s="57">
        <v>895.7193599999999</v>
      </c>
      <c r="AD11" s="57">
        <v>2061.7130700000002</v>
      </c>
      <c r="AE11" s="57">
        <v>28963.29662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6919132.802</v>
      </c>
      <c r="D12" s="18">
        <f t="shared" si="9"/>
        <v>8544494.353</v>
      </c>
      <c r="E12" s="18">
        <f t="shared" si="9"/>
        <v>9208560.947</v>
      </c>
      <c r="F12" s="18">
        <f t="shared" si="9"/>
        <v>4492843.179</v>
      </c>
      <c r="G12" s="18">
        <f t="shared" si="9"/>
        <v>4447072.921</v>
      </c>
      <c r="H12" s="18">
        <f t="shared" si="9"/>
        <v>2087990.468</v>
      </c>
      <c r="I12" s="18">
        <f t="shared" si="9"/>
        <v>1601491.807</v>
      </c>
      <c r="J12" s="18">
        <f t="shared" si="9"/>
        <v>3027739.412</v>
      </c>
      <c r="K12" s="18">
        <f t="shared" si="9"/>
        <v>22840.01365</v>
      </c>
      <c r="L12" s="18">
        <f t="shared" si="9"/>
        <v>3764170.638</v>
      </c>
      <c r="M12" s="18">
        <f t="shared" si="9"/>
        <v>390387.4863</v>
      </c>
      <c r="N12" s="18">
        <f t="shared" si="9"/>
        <v>2566861.343</v>
      </c>
      <c r="O12" s="18">
        <f t="shared" si="9"/>
        <v>1815955.059</v>
      </c>
      <c r="P12" s="18">
        <f t="shared" si="9"/>
        <v>48889540.43</v>
      </c>
      <c r="Q12" s="17"/>
    </row>
    <row r="13" ht="20.25" customHeight="1">
      <c r="A13" s="7"/>
      <c r="B13" s="17" t="s">
        <v>122</v>
      </c>
      <c r="C13" s="18">
        <f t="shared" ref="C13:P13" si="10">+R11</f>
        <v>0</v>
      </c>
      <c r="D13" s="18">
        <f t="shared" si="10"/>
        <v>273.68342</v>
      </c>
      <c r="E13" s="18">
        <f t="shared" si="10"/>
        <v>13652.18484</v>
      </c>
      <c r="F13" s="18">
        <f t="shared" si="10"/>
        <v>4631.88636</v>
      </c>
      <c r="G13" s="18">
        <f t="shared" si="10"/>
        <v>2548.84962</v>
      </c>
      <c r="H13" s="18">
        <f t="shared" si="10"/>
        <v>937.96066</v>
      </c>
      <c r="I13" s="18">
        <f t="shared" si="10"/>
        <v>1014.59196</v>
      </c>
      <c r="J13" s="18">
        <f t="shared" si="10"/>
        <v>1940.30173</v>
      </c>
      <c r="K13" s="18">
        <f t="shared" si="10"/>
        <v>539.07897</v>
      </c>
      <c r="L13" s="18">
        <f t="shared" si="10"/>
        <v>467.32663</v>
      </c>
      <c r="M13" s="18">
        <f t="shared" si="10"/>
        <v>0</v>
      </c>
      <c r="N13" s="18">
        <f t="shared" si="10"/>
        <v>895.71936</v>
      </c>
      <c r="O13" s="18">
        <f t="shared" si="10"/>
        <v>2061.71307</v>
      </c>
      <c r="P13" s="18">
        <f t="shared" si="10"/>
        <v>28963.29662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  <c r="Q15" s="23"/>
    </row>
    <row r="16" ht="19.5" customHeight="1">
      <c r="B16" s="19" t="s">
        <v>123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12">C16*C10</f>
        <v>332607.7144</v>
      </c>
      <c r="D17" s="27">
        <f t="shared" si="12"/>
        <v>359311.2757</v>
      </c>
      <c r="E17" s="27">
        <f t="shared" si="12"/>
        <v>412145.5308</v>
      </c>
      <c r="F17" s="27">
        <f t="shared" si="12"/>
        <v>259355.7919</v>
      </c>
      <c r="G17" s="27">
        <f t="shared" si="12"/>
        <v>240193.1646</v>
      </c>
      <c r="H17" s="27">
        <f t="shared" si="12"/>
        <v>111473.2038</v>
      </c>
      <c r="I17" s="27">
        <f t="shared" si="12"/>
        <v>80700.15043</v>
      </c>
      <c r="J17" s="27">
        <f t="shared" si="12"/>
        <v>88043.58349</v>
      </c>
      <c r="K17" s="27">
        <f t="shared" si="12"/>
        <v>1661.771587</v>
      </c>
      <c r="L17" s="27">
        <f t="shared" si="12"/>
        <v>130973.0498</v>
      </c>
      <c r="M17" s="27">
        <f t="shared" si="12"/>
        <v>21211.16563</v>
      </c>
      <c r="N17" s="27">
        <f t="shared" si="12"/>
        <v>140120.25</v>
      </c>
      <c r="O17" s="27">
        <f t="shared" si="12"/>
        <v>53069.68602</v>
      </c>
      <c r="P17" s="27">
        <f t="shared" si="12"/>
        <v>2230866.338</v>
      </c>
      <c r="Q17" s="28"/>
    </row>
    <row r="18" ht="29.25" customHeight="1">
      <c r="B18" s="29" t="s">
        <v>124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13">C9*C18</f>
        <v>909169.8297</v>
      </c>
      <c r="D19" s="27">
        <f t="shared" si="13"/>
        <v>1105720.84</v>
      </c>
      <c r="E19" s="27">
        <f t="shared" si="13"/>
        <v>1381865.039</v>
      </c>
      <c r="F19" s="27">
        <f t="shared" si="13"/>
        <v>1111956.979</v>
      </c>
      <c r="G19" s="27">
        <f t="shared" si="13"/>
        <v>587606.2928</v>
      </c>
      <c r="H19" s="27">
        <f t="shared" si="13"/>
        <v>368398.8934</v>
      </c>
      <c r="I19" s="27">
        <f t="shared" si="13"/>
        <v>267881.9384</v>
      </c>
      <c r="J19" s="27">
        <f t="shared" si="13"/>
        <v>212426.89</v>
      </c>
      <c r="K19" s="27">
        <f t="shared" si="13"/>
        <v>6279.903476</v>
      </c>
      <c r="L19" s="27">
        <f t="shared" si="13"/>
        <v>459319.5094</v>
      </c>
      <c r="M19" s="27">
        <f t="shared" si="13"/>
        <v>73944.70229</v>
      </c>
      <c r="N19" s="27">
        <f t="shared" si="13"/>
        <v>803091.1122</v>
      </c>
      <c r="O19" s="27">
        <f t="shared" si="13"/>
        <v>0</v>
      </c>
      <c r="P19" s="27">
        <f t="shared" si="13"/>
        <v>7287661.929</v>
      </c>
      <c r="Q19" s="28"/>
    </row>
    <row r="20" ht="31.5" customHeight="1">
      <c r="B20" s="29" t="s">
        <v>125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14">C20*C4</f>
        <v>1367835.78</v>
      </c>
      <c r="D21" s="27">
        <f t="shared" si="14"/>
        <v>1444535.993</v>
      </c>
      <c r="E21" s="27">
        <f t="shared" si="14"/>
        <v>1773195.529</v>
      </c>
      <c r="F21" s="27">
        <f t="shared" si="14"/>
        <v>1177881.451</v>
      </c>
      <c r="G21" s="27">
        <f t="shared" si="14"/>
        <v>1082341.299</v>
      </c>
      <c r="H21" s="27">
        <f t="shared" si="14"/>
        <v>653041.0592</v>
      </c>
      <c r="I21" s="27">
        <f t="shared" si="14"/>
        <v>532166.4975</v>
      </c>
      <c r="J21" s="27">
        <f t="shared" si="14"/>
        <v>698884.8026</v>
      </c>
      <c r="K21" s="27">
        <f t="shared" si="14"/>
        <v>9768.172833</v>
      </c>
      <c r="L21" s="27">
        <f t="shared" si="14"/>
        <v>740763.0741</v>
      </c>
      <c r="M21" s="27">
        <f t="shared" si="14"/>
        <v>183366.2948</v>
      </c>
      <c r="N21" s="27">
        <f t="shared" si="14"/>
        <v>919373.3743</v>
      </c>
      <c r="O21" s="27">
        <f t="shared" si="14"/>
        <v>423156.9763</v>
      </c>
      <c r="P21" s="27">
        <f t="shared" si="14"/>
        <v>11006310.3</v>
      </c>
      <c r="Q21" s="28"/>
    </row>
    <row r="22" ht="32.25" customHeight="1">
      <c r="B22" s="29" t="s">
        <v>126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16">C5-C21</f>
        <v>5134092.312</v>
      </c>
      <c r="D26" s="27">
        <f t="shared" si="16"/>
        <v>6573459.312</v>
      </c>
      <c r="E26" s="27">
        <f t="shared" si="16"/>
        <v>5647631.949</v>
      </c>
      <c r="F26" s="27">
        <f t="shared" si="16"/>
        <v>4709949.543</v>
      </c>
      <c r="G26" s="27">
        <f t="shared" si="16"/>
        <v>3974212.448</v>
      </c>
      <c r="H26" s="27">
        <f t="shared" si="16"/>
        <v>1397603.443</v>
      </c>
      <c r="I26" s="27">
        <f t="shared" si="16"/>
        <v>1483356.668</v>
      </c>
      <c r="J26" s="27">
        <f t="shared" si="16"/>
        <v>1550420.172</v>
      </c>
      <c r="K26" s="27">
        <f t="shared" si="16"/>
        <v>40705.75546</v>
      </c>
      <c r="L26" s="27">
        <f t="shared" si="16"/>
        <v>1851528.939</v>
      </c>
      <c r="M26" s="27">
        <f t="shared" si="16"/>
        <v>294782.8221</v>
      </c>
      <c r="N26" s="27">
        <f t="shared" si="16"/>
        <v>893886.3564</v>
      </c>
      <c r="O26" s="27">
        <f t="shared" si="16"/>
        <v>99015.30649</v>
      </c>
      <c r="P26" s="27">
        <f t="shared" si="16"/>
        <v>33650645.03</v>
      </c>
      <c r="Q26" s="28"/>
    </row>
    <row r="27" ht="18.75" customHeight="1">
      <c r="B27" s="40" t="s">
        <v>42</v>
      </c>
      <c r="C27" s="41">
        <f t="shared" ref="C27:P27" si="17">C26/C17</f>
        <v>15.43587863</v>
      </c>
      <c r="D27" s="41">
        <f t="shared" si="17"/>
        <v>18.29460904</v>
      </c>
      <c r="E27" s="41">
        <f t="shared" si="17"/>
        <v>13.70300422</v>
      </c>
      <c r="F27" s="41">
        <f t="shared" si="17"/>
        <v>18.16018647</v>
      </c>
      <c r="G27" s="41">
        <f t="shared" si="17"/>
        <v>16.54590153</v>
      </c>
      <c r="H27" s="41">
        <f t="shared" si="17"/>
        <v>12.53757311</v>
      </c>
      <c r="I27" s="41">
        <f t="shared" si="17"/>
        <v>18.38108926</v>
      </c>
      <c r="J27" s="41">
        <f t="shared" si="17"/>
        <v>17.60968955</v>
      </c>
      <c r="K27" s="41">
        <f t="shared" si="17"/>
        <v>24.49539743</v>
      </c>
      <c r="L27" s="41">
        <f t="shared" si="17"/>
        <v>14.136717</v>
      </c>
      <c r="M27" s="41">
        <f t="shared" si="17"/>
        <v>13.89753053</v>
      </c>
      <c r="N27" s="41">
        <f t="shared" si="17"/>
        <v>6.379423076</v>
      </c>
      <c r="O27" s="41">
        <f t="shared" si="17"/>
        <v>1.865760171</v>
      </c>
      <c r="P27" s="41">
        <f t="shared" si="17"/>
        <v>15.08411528</v>
      </c>
      <c r="Q27" s="42"/>
    </row>
    <row r="28" ht="18.75" customHeight="1">
      <c r="B28" s="40" t="s">
        <v>43</v>
      </c>
      <c r="C28" s="41">
        <f t="shared" ref="C28:P28" si="18">((C26)/C10)*100</f>
        <v>44.76404804</v>
      </c>
      <c r="D28" s="41">
        <f t="shared" si="18"/>
        <v>53.05436621</v>
      </c>
      <c r="E28" s="41">
        <f t="shared" si="18"/>
        <v>39.73871224</v>
      </c>
      <c r="F28" s="41">
        <f t="shared" si="18"/>
        <v>52.66454075</v>
      </c>
      <c r="G28" s="41">
        <f t="shared" si="18"/>
        <v>47.98311442</v>
      </c>
      <c r="H28" s="41">
        <f t="shared" si="18"/>
        <v>36.35896203</v>
      </c>
      <c r="I28" s="41">
        <f t="shared" si="18"/>
        <v>53.30515885</v>
      </c>
      <c r="J28" s="41">
        <f t="shared" si="18"/>
        <v>51.06809971</v>
      </c>
      <c r="K28" s="41">
        <f t="shared" si="18"/>
        <v>71.03665254</v>
      </c>
      <c r="L28" s="41">
        <f t="shared" si="18"/>
        <v>40.9964793</v>
      </c>
      <c r="M28" s="41">
        <f t="shared" si="18"/>
        <v>40.30283855</v>
      </c>
      <c r="N28" s="41">
        <f t="shared" si="18"/>
        <v>18.50032692</v>
      </c>
      <c r="O28" s="41">
        <f t="shared" si="18"/>
        <v>5.410704497</v>
      </c>
      <c r="P28" s="41">
        <f t="shared" si="18"/>
        <v>43.74393432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9">C6-(0.4*C7)+C19-C21</f>
        <v>2192597.25</v>
      </c>
      <c r="D30" s="27">
        <f t="shared" si="19"/>
        <v>4618112.367</v>
      </c>
      <c r="E30" s="27">
        <f t="shared" si="19"/>
        <v>2479739.178</v>
      </c>
      <c r="F30" s="27">
        <f t="shared" si="19"/>
        <v>2611145.434</v>
      </c>
      <c r="G30" s="27">
        <f t="shared" si="19"/>
        <v>2031877.068</v>
      </c>
      <c r="H30" s="27">
        <f t="shared" si="19"/>
        <v>833554.548</v>
      </c>
      <c r="I30" s="27">
        <f t="shared" si="19"/>
        <v>703086.9965</v>
      </c>
      <c r="J30" s="27">
        <f t="shared" si="19"/>
        <v>133646.8326</v>
      </c>
      <c r="K30" s="27">
        <f t="shared" si="19"/>
        <v>40224.27994</v>
      </c>
      <c r="L30" s="27">
        <f t="shared" si="19"/>
        <v>449506.7343</v>
      </c>
      <c r="M30" s="27">
        <f t="shared" si="19"/>
        <v>115007.2139</v>
      </c>
      <c r="N30" s="27">
        <f t="shared" si="19"/>
        <v>547789.5227</v>
      </c>
      <c r="O30" s="27">
        <f t="shared" si="19"/>
        <v>98829.4171</v>
      </c>
      <c r="P30" s="27">
        <f t="shared" si="19"/>
        <v>16855116.84</v>
      </c>
      <c r="Q30" s="28"/>
    </row>
    <row r="31" ht="18.75" customHeight="1">
      <c r="B31" s="40" t="s">
        <v>42</v>
      </c>
      <c r="C31" s="41">
        <f t="shared" ref="C31:P31" si="20">C30/C17</f>
        <v>6.592141897</v>
      </c>
      <c r="D31" s="41">
        <f t="shared" si="20"/>
        <v>12.85267867</v>
      </c>
      <c r="E31" s="41">
        <f t="shared" si="20"/>
        <v>6.016659147</v>
      </c>
      <c r="F31" s="41">
        <f t="shared" si="20"/>
        <v>10.06781231</v>
      </c>
      <c r="G31" s="41">
        <f t="shared" si="20"/>
        <v>8.459345924</v>
      </c>
      <c r="H31" s="41">
        <f t="shared" si="20"/>
        <v>7.477622599</v>
      </c>
      <c r="I31" s="41">
        <f t="shared" si="20"/>
        <v>8.712338116</v>
      </c>
      <c r="J31" s="41">
        <f t="shared" si="20"/>
        <v>1.51796221</v>
      </c>
      <c r="K31" s="41">
        <f t="shared" si="20"/>
        <v>24.20566115</v>
      </c>
      <c r="L31" s="41">
        <f t="shared" si="20"/>
        <v>3.432055183</v>
      </c>
      <c r="M31" s="41">
        <f t="shared" si="20"/>
        <v>5.422012909</v>
      </c>
      <c r="N31" s="41">
        <f t="shared" si="20"/>
        <v>3.909424389</v>
      </c>
      <c r="O31" s="41">
        <f t="shared" si="20"/>
        <v>1.86225743</v>
      </c>
      <c r="P31" s="41">
        <f t="shared" si="20"/>
        <v>7.555413139</v>
      </c>
      <c r="Q31" s="42"/>
    </row>
    <row r="32" ht="18.75" customHeight="1">
      <c r="B32" s="40" t="s">
        <v>43</v>
      </c>
      <c r="C32" s="41">
        <f t="shared" ref="C32:P32" si="21">((C30/C10)*100)</f>
        <v>19.1172115</v>
      </c>
      <c r="D32" s="41">
        <f t="shared" si="21"/>
        <v>37.27276813</v>
      </c>
      <c r="E32" s="41">
        <f t="shared" si="21"/>
        <v>17.44831153</v>
      </c>
      <c r="F32" s="41">
        <f t="shared" si="21"/>
        <v>29.19665569</v>
      </c>
      <c r="G32" s="41">
        <f t="shared" si="21"/>
        <v>24.53210318</v>
      </c>
      <c r="H32" s="41">
        <f t="shared" si="21"/>
        <v>21.68510554</v>
      </c>
      <c r="I32" s="41">
        <f t="shared" si="21"/>
        <v>25.26578054</v>
      </c>
      <c r="J32" s="41">
        <f t="shared" si="21"/>
        <v>4.402090409</v>
      </c>
      <c r="K32" s="41">
        <f t="shared" si="21"/>
        <v>70.19641732</v>
      </c>
      <c r="L32" s="41">
        <f t="shared" si="21"/>
        <v>9.95296003</v>
      </c>
      <c r="M32" s="41">
        <f t="shared" si="21"/>
        <v>15.72383744</v>
      </c>
      <c r="N32" s="41">
        <f t="shared" si="21"/>
        <v>11.33733073</v>
      </c>
      <c r="O32" s="41">
        <f t="shared" si="21"/>
        <v>5.400546547</v>
      </c>
      <c r="P32" s="41">
        <f t="shared" si="21"/>
        <v>21.9106981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8.71"/>
    <col customWidth="1" min="12" max="14" width="8.71"/>
    <col customWidth="1" min="15" max="15" width="9.86"/>
    <col customWidth="1" min="16" max="16" width="19.71"/>
    <col customWidth="1" min="17" max="17" width="11.57"/>
    <col customWidth="1" min="18" max="18" width="15.0"/>
    <col customWidth="1" min="19" max="30" width="11.57"/>
    <col customWidth="1" min="31" max="31" width="20.43"/>
    <col customWidth="1" min="32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105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54">
        <f t="shared" ref="C4:P4" si="1">+R4</f>
        <v>29358048.18</v>
      </c>
      <c r="D4" s="54">
        <f t="shared" si="1"/>
        <v>31482276.11</v>
      </c>
      <c r="E4" s="54">
        <f t="shared" si="1"/>
        <v>37955343.06</v>
      </c>
      <c r="F4" s="54">
        <f t="shared" si="1"/>
        <v>25128765.15</v>
      </c>
      <c r="G4" s="54">
        <f t="shared" si="1"/>
        <v>23194403</v>
      </c>
      <c r="H4" s="54">
        <f t="shared" si="1"/>
        <v>14127025.74</v>
      </c>
      <c r="I4" s="54">
        <f t="shared" si="1"/>
        <v>11412266.44</v>
      </c>
      <c r="J4" s="54">
        <f t="shared" si="1"/>
        <v>15204904.03</v>
      </c>
      <c r="K4" s="54">
        <f t="shared" si="1"/>
        <v>206564.6403</v>
      </c>
      <c r="L4" s="54">
        <f t="shared" si="1"/>
        <v>15763893.94</v>
      </c>
      <c r="M4" s="54">
        <f t="shared" si="1"/>
        <v>3973514.676</v>
      </c>
      <c r="N4" s="54">
        <f t="shared" si="1"/>
        <v>20192531.56</v>
      </c>
      <c r="O4" s="54">
        <f t="shared" si="1"/>
        <v>9016747.157</v>
      </c>
      <c r="P4" s="54">
        <f t="shared" si="1"/>
        <v>237016283.7</v>
      </c>
      <c r="R4" s="55">
        <v>2.9358048183790002E7</v>
      </c>
      <c r="S4" s="55">
        <v>3.14822761097E7</v>
      </c>
      <c r="T4" s="55">
        <v>3.795534306178E7</v>
      </c>
      <c r="U4" s="55">
        <v>2.5128765147830002E7</v>
      </c>
      <c r="V4" s="55">
        <v>2.3194402995360002E7</v>
      </c>
      <c r="W4" s="55">
        <v>1.412702574205E7</v>
      </c>
      <c r="X4" s="55">
        <v>1.141226644231E7</v>
      </c>
      <c r="Y4" s="55">
        <v>1.520490403021E7</v>
      </c>
      <c r="Z4" s="55">
        <v>206564.64026</v>
      </c>
      <c r="AA4" s="55">
        <v>1.576389394468E7</v>
      </c>
      <c r="AB4" s="55">
        <v>3973514.6761100003</v>
      </c>
      <c r="AC4" s="55">
        <v>2.019253155784E7</v>
      </c>
      <c r="AD4" s="55">
        <v>9016747.15701</v>
      </c>
      <c r="AE4" s="55">
        <v>2.3701628368893E8</v>
      </c>
      <c r="AF4" s="66">
        <v>0.0</v>
      </c>
    </row>
    <row r="5" ht="18.0" customHeight="1">
      <c r="A5" s="7"/>
      <c r="B5" s="12" t="s">
        <v>21</v>
      </c>
      <c r="C5" s="14">
        <f t="shared" ref="C5:P5" si="2">C6+C8-(C7*0.4)-(C9*0.3)</f>
        <v>6335616.451</v>
      </c>
      <c r="D5" s="14">
        <f t="shared" si="2"/>
        <v>8135855.104</v>
      </c>
      <c r="E5" s="14">
        <f t="shared" si="2"/>
        <v>7296964.195</v>
      </c>
      <c r="F5" s="14">
        <f t="shared" si="2"/>
        <v>5773479.581</v>
      </c>
      <c r="G5" s="14">
        <f t="shared" si="2"/>
        <v>5031351.359</v>
      </c>
      <c r="H5" s="14">
        <f t="shared" si="2"/>
        <v>2125843.78</v>
      </c>
      <c r="I5" s="14">
        <f t="shared" si="2"/>
        <v>1927446.552</v>
      </c>
      <c r="J5" s="14">
        <f t="shared" si="2"/>
        <v>2274303.537</v>
      </c>
      <c r="K5" s="14">
        <f t="shared" si="2"/>
        <v>49743.37744</v>
      </c>
      <c r="L5" s="14">
        <f t="shared" si="2"/>
        <v>2328433.441</v>
      </c>
      <c r="M5" s="14">
        <f t="shared" si="2"/>
        <v>509867.7192</v>
      </c>
      <c r="N5" s="14">
        <f t="shared" si="2"/>
        <v>1975732.407</v>
      </c>
      <c r="O5" s="14">
        <f t="shared" si="2"/>
        <v>492010.483</v>
      </c>
      <c r="P5" s="14">
        <f t="shared" si="2"/>
        <v>44256647.99</v>
      </c>
      <c r="Q5" s="15"/>
      <c r="R5" s="56">
        <v>3392390.28913</v>
      </c>
      <c r="S5" s="56">
        <v>6416652.95859</v>
      </c>
      <c r="T5" s="56">
        <v>3549494.97763</v>
      </c>
      <c r="U5" s="56">
        <v>2879900.82627</v>
      </c>
      <c r="V5" s="56">
        <v>3407078.24289</v>
      </c>
      <c r="W5" s="56">
        <v>1342235.88832</v>
      </c>
      <c r="X5" s="56">
        <v>1146315.28283</v>
      </c>
      <c r="Y5" s="56">
        <v>1019862.38644</v>
      </c>
      <c r="Z5" s="56">
        <v>55792.56508</v>
      </c>
      <c r="AA5" s="56">
        <v>763155.41152</v>
      </c>
      <c r="AB5" s="56">
        <v>306960.97455</v>
      </c>
      <c r="AC5" s="56">
        <v>1044282.2985</v>
      </c>
      <c r="AD5" s="56">
        <v>580009.52125</v>
      </c>
      <c r="AE5" s="56">
        <v>2.5904131623E7</v>
      </c>
      <c r="AF5" s="66">
        <v>0.0</v>
      </c>
    </row>
    <row r="6" ht="18.0" customHeight="1">
      <c r="A6" s="7"/>
      <c r="B6" s="17" t="s">
        <v>22</v>
      </c>
      <c r="C6" s="18">
        <f t="shared" ref="C6:P6" si="3">+R5</f>
        <v>3392390.289</v>
      </c>
      <c r="D6" s="18">
        <f t="shared" si="3"/>
        <v>6416652.959</v>
      </c>
      <c r="E6" s="18">
        <f t="shared" si="3"/>
        <v>3549494.978</v>
      </c>
      <c r="F6" s="18">
        <f t="shared" si="3"/>
        <v>2879900.826</v>
      </c>
      <c r="G6" s="18">
        <f t="shared" si="3"/>
        <v>3407078.243</v>
      </c>
      <c r="H6" s="18">
        <f t="shared" si="3"/>
        <v>1342235.888</v>
      </c>
      <c r="I6" s="18">
        <f t="shared" si="3"/>
        <v>1146315.283</v>
      </c>
      <c r="J6" s="18">
        <f t="shared" si="3"/>
        <v>1019862.386</v>
      </c>
      <c r="K6" s="18">
        <f t="shared" si="3"/>
        <v>55792.56508</v>
      </c>
      <c r="L6" s="18">
        <f t="shared" si="3"/>
        <v>763155.4115</v>
      </c>
      <c r="M6" s="18">
        <f t="shared" si="3"/>
        <v>306960.9746</v>
      </c>
      <c r="N6" s="18">
        <f t="shared" si="3"/>
        <v>1044282.299</v>
      </c>
      <c r="O6" s="18">
        <f t="shared" si="3"/>
        <v>580009.5213</v>
      </c>
      <c r="P6" s="18">
        <f t="shared" si="3"/>
        <v>25904131.62</v>
      </c>
      <c r="Q6" s="17"/>
      <c r="R6" s="57">
        <v>2389376.86665</v>
      </c>
      <c r="S6" s="57">
        <v>4112021.72555</v>
      </c>
      <c r="T6" s="57">
        <v>2095690.26077</v>
      </c>
      <c r="U6" s="57">
        <v>1337426.6115299999</v>
      </c>
      <c r="V6" s="57">
        <v>2155941.6916799997</v>
      </c>
      <c r="W6" s="57">
        <v>763668.02212</v>
      </c>
      <c r="X6" s="57">
        <v>543590.20611</v>
      </c>
      <c r="Y6" s="57">
        <v>752545.6645900001</v>
      </c>
      <c r="Z6" s="57">
        <v>32516.2958</v>
      </c>
      <c r="AA6" s="57">
        <v>315996.93399</v>
      </c>
      <c r="AB6" s="57">
        <v>182109.63038</v>
      </c>
      <c r="AC6" s="57">
        <v>644744.93352</v>
      </c>
      <c r="AD6" s="57">
        <v>221310.0</v>
      </c>
      <c r="AE6" s="57">
        <v>1.554693884269E7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2389376.867</v>
      </c>
      <c r="D7" s="18">
        <f t="shared" si="4"/>
        <v>4112021.726</v>
      </c>
      <c r="E7" s="18">
        <f t="shared" si="4"/>
        <v>2095690.261</v>
      </c>
      <c r="F7" s="18">
        <f t="shared" si="4"/>
        <v>1337426.612</v>
      </c>
      <c r="G7" s="18">
        <f t="shared" si="4"/>
        <v>2155941.692</v>
      </c>
      <c r="H7" s="18">
        <f t="shared" si="4"/>
        <v>763668.0221</v>
      </c>
      <c r="I7" s="18">
        <f t="shared" si="4"/>
        <v>543590.2061</v>
      </c>
      <c r="J7" s="18">
        <f t="shared" si="4"/>
        <v>752545.6646</v>
      </c>
      <c r="K7" s="18">
        <f t="shared" si="4"/>
        <v>32516.2958</v>
      </c>
      <c r="L7" s="18">
        <f t="shared" si="4"/>
        <v>315996.934</v>
      </c>
      <c r="M7" s="18">
        <f t="shared" si="4"/>
        <v>182109.6304</v>
      </c>
      <c r="N7" s="18">
        <f t="shared" si="4"/>
        <v>644744.9335</v>
      </c>
      <c r="O7" s="18">
        <f t="shared" si="4"/>
        <v>221310</v>
      </c>
      <c r="P7" s="18">
        <f t="shared" si="4"/>
        <v>15546938.84</v>
      </c>
      <c r="Q7" s="17"/>
      <c r="R7" s="56">
        <v>4397084.6995</v>
      </c>
      <c r="S7" s="56">
        <v>3904658.43845</v>
      </c>
      <c r="T7" s="56">
        <v>5196186.7730600005</v>
      </c>
      <c r="U7" s="56">
        <v>3945420.15125</v>
      </c>
      <c r="V7" s="56">
        <v>2727248.68805</v>
      </c>
      <c r="W7" s="56">
        <v>1260849.03814</v>
      </c>
      <c r="X7" s="56">
        <v>1087686.52446</v>
      </c>
      <c r="Y7" s="56">
        <v>1631363.38547</v>
      </c>
      <c r="Z7" s="56">
        <v>9548.39228</v>
      </c>
      <c r="AA7" s="56">
        <v>1863048.85119</v>
      </c>
      <c r="AB7" s="56">
        <v>327312.03337</v>
      </c>
      <c r="AC7" s="56">
        <v>1547836.06323</v>
      </c>
      <c r="AD7" s="56">
        <v>524.9617</v>
      </c>
      <c r="AE7" s="56">
        <v>2.7898768000150003E7</v>
      </c>
      <c r="AF7" s="66">
        <v>0.0</v>
      </c>
    </row>
    <row r="8" ht="18.0" customHeight="1">
      <c r="A8" s="7"/>
      <c r="B8" s="17" t="s">
        <v>24</v>
      </c>
      <c r="C8" s="18">
        <f t="shared" ref="C8:P8" si="5">+R7</f>
        <v>4397084.7</v>
      </c>
      <c r="D8" s="18">
        <f t="shared" si="5"/>
        <v>3904658.438</v>
      </c>
      <c r="E8" s="18">
        <f t="shared" si="5"/>
        <v>5196186.773</v>
      </c>
      <c r="F8" s="18">
        <f t="shared" si="5"/>
        <v>3945420.151</v>
      </c>
      <c r="G8" s="18">
        <f t="shared" si="5"/>
        <v>2727248.688</v>
      </c>
      <c r="H8" s="18">
        <f t="shared" si="5"/>
        <v>1260849.038</v>
      </c>
      <c r="I8" s="18">
        <f t="shared" si="5"/>
        <v>1087686.524</v>
      </c>
      <c r="J8" s="18">
        <f t="shared" si="5"/>
        <v>1631363.385</v>
      </c>
      <c r="K8" s="18">
        <f t="shared" si="5"/>
        <v>9548.39228</v>
      </c>
      <c r="L8" s="18">
        <f t="shared" si="5"/>
        <v>1863048.851</v>
      </c>
      <c r="M8" s="18">
        <f t="shared" si="5"/>
        <v>327312.0334</v>
      </c>
      <c r="N8" s="18">
        <f t="shared" si="5"/>
        <v>1547836.063</v>
      </c>
      <c r="O8" s="18">
        <f t="shared" si="5"/>
        <v>524.9617</v>
      </c>
      <c r="P8" s="18">
        <f t="shared" si="5"/>
        <v>27898768</v>
      </c>
      <c r="Q8" s="17"/>
      <c r="R8" s="57">
        <v>1660359.3041700001</v>
      </c>
      <c r="S8" s="57">
        <v>1802158.67533</v>
      </c>
      <c r="T8" s="57">
        <v>2034804.83702</v>
      </c>
      <c r="U8" s="57">
        <v>1722902.50795</v>
      </c>
      <c r="V8" s="57">
        <v>801996.31698</v>
      </c>
      <c r="W8" s="57">
        <v>572579.79108</v>
      </c>
      <c r="X8" s="57">
        <v>297063.91025</v>
      </c>
      <c r="Y8" s="57">
        <v>253013.23103</v>
      </c>
      <c r="Z8" s="57">
        <v>8636.872</v>
      </c>
      <c r="AA8" s="57">
        <v>571240.16103</v>
      </c>
      <c r="AB8" s="57">
        <v>171871.45523</v>
      </c>
      <c r="AC8" s="57">
        <v>1194959.9381300001</v>
      </c>
      <c r="AD8" s="57">
        <v>0.0</v>
      </c>
      <c r="AE8" s="57">
        <v>1.1091587000200002E7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1660359.304</v>
      </c>
      <c r="D9" s="18">
        <f t="shared" si="6"/>
        <v>1802158.675</v>
      </c>
      <c r="E9" s="18">
        <f t="shared" si="6"/>
        <v>2034804.837</v>
      </c>
      <c r="F9" s="18">
        <f t="shared" si="6"/>
        <v>1722902.508</v>
      </c>
      <c r="G9" s="18">
        <f t="shared" si="6"/>
        <v>801996.317</v>
      </c>
      <c r="H9" s="18">
        <f t="shared" si="6"/>
        <v>572579.7911</v>
      </c>
      <c r="I9" s="18">
        <f t="shared" si="6"/>
        <v>297063.9103</v>
      </c>
      <c r="J9" s="18">
        <f t="shared" si="6"/>
        <v>253013.231</v>
      </c>
      <c r="K9" s="18">
        <f t="shared" si="6"/>
        <v>8636.872</v>
      </c>
      <c r="L9" s="18">
        <f t="shared" si="6"/>
        <v>571240.161</v>
      </c>
      <c r="M9" s="18">
        <f t="shared" si="6"/>
        <v>171871.4552</v>
      </c>
      <c r="N9" s="18">
        <f t="shared" si="6"/>
        <v>1194959.938</v>
      </c>
      <c r="O9" s="18">
        <f t="shared" si="6"/>
        <v>0</v>
      </c>
      <c r="P9" s="18">
        <f t="shared" si="6"/>
        <v>11091587</v>
      </c>
      <c r="Q9" s="17"/>
      <c r="R9" s="57">
        <v>4829322.92053</v>
      </c>
      <c r="S9" s="57">
        <v>3856281.0526900003</v>
      </c>
      <c r="T9" s="57">
        <v>5234770.16662</v>
      </c>
      <c r="U9" s="57">
        <v>4524215.512010001</v>
      </c>
      <c r="V9" s="57">
        <v>3953259.6182399997</v>
      </c>
      <c r="W9" s="57">
        <v>1800956.0943800001</v>
      </c>
      <c r="X9" s="57">
        <v>1287134.56415</v>
      </c>
      <c r="Y9" s="57">
        <v>6462.0268399999995</v>
      </c>
      <c r="Z9" s="57">
        <v>29362.07534</v>
      </c>
      <c r="AA9" s="57">
        <v>666052.65054</v>
      </c>
      <c r="AB9" s="57">
        <v>307975.29539</v>
      </c>
      <c r="AC9" s="57">
        <v>2712017.9587</v>
      </c>
      <c r="AD9" s="57">
        <v>10078.23511</v>
      </c>
      <c r="AE9" s="57">
        <v>2.921788817054E7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11975002.25</v>
      </c>
      <c r="D10" s="14">
        <f t="shared" si="7"/>
        <v>12708493.83</v>
      </c>
      <c r="E10" s="14">
        <f t="shared" si="7"/>
        <v>14625325.22</v>
      </c>
      <c r="F10" s="14">
        <f t="shared" si="7"/>
        <v>9168309.646</v>
      </c>
      <c r="G10" s="14">
        <f t="shared" si="7"/>
        <v>8551141.019</v>
      </c>
      <c r="H10" s="14">
        <f t="shared" si="7"/>
        <v>3971064.06</v>
      </c>
      <c r="I10" s="14">
        <f t="shared" si="7"/>
        <v>2862097.743</v>
      </c>
      <c r="J10" s="14">
        <f t="shared" si="7"/>
        <v>3098504.241</v>
      </c>
      <c r="K10" s="14">
        <f t="shared" si="7"/>
        <v>52935.93844</v>
      </c>
      <c r="L10" s="14">
        <f t="shared" si="7"/>
        <v>4475208.462</v>
      </c>
      <c r="M10" s="14">
        <f t="shared" si="7"/>
        <v>707919.7349</v>
      </c>
      <c r="N10" s="14">
        <f t="shared" si="7"/>
        <v>5203023.552</v>
      </c>
      <c r="O10" s="14">
        <f t="shared" si="7"/>
        <v>1832372.912</v>
      </c>
      <c r="P10" s="14">
        <f t="shared" si="7"/>
        <v>79231398.61</v>
      </c>
      <c r="Q10" s="15"/>
      <c r="R10" s="57">
        <v>7138734.48713</v>
      </c>
      <c r="S10" s="57">
        <v>8850593.56517</v>
      </c>
      <c r="T10" s="57">
        <v>9368276.62513</v>
      </c>
      <c r="U10" s="57">
        <v>4636911.95899</v>
      </c>
      <c r="V10" s="57">
        <v>4595065.148510001</v>
      </c>
      <c r="W10" s="57">
        <v>2169059.22867</v>
      </c>
      <c r="X10" s="57">
        <v>1569889.0997300001</v>
      </c>
      <c r="Y10" s="57">
        <v>3090139.43738</v>
      </c>
      <c r="Z10" s="57">
        <v>22845.389030000002</v>
      </c>
      <c r="AA10" s="57">
        <v>3807909.9110100004</v>
      </c>
      <c r="AB10" s="57">
        <v>396574.81874</v>
      </c>
      <c r="AC10" s="57">
        <v>2489563.76547</v>
      </c>
      <c r="AD10" s="57">
        <v>1819809.11181</v>
      </c>
      <c r="AE10" s="57">
        <v>4.995537254677E7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4829322.921</v>
      </c>
      <c r="D11" s="18">
        <f t="shared" si="8"/>
        <v>3856281.053</v>
      </c>
      <c r="E11" s="18">
        <f t="shared" si="8"/>
        <v>5234770.167</v>
      </c>
      <c r="F11" s="18">
        <f t="shared" si="8"/>
        <v>4524215.512</v>
      </c>
      <c r="G11" s="18">
        <f t="shared" si="8"/>
        <v>3953259.618</v>
      </c>
      <c r="H11" s="18">
        <f t="shared" si="8"/>
        <v>1800956.094</v>
      </c>
      <c r="I11" s="18">
        <f t="shared" si="8"/>
        <v>1287134.564</v>
      </c>
      <c r="J11" s="18">
        <f t="shared" si="8"/>
        <v>6462.02684</v>
      </c>
      <c r="K11" s="18">
        <f t="shared" si="8"/>
        <v>29362.07534</v>
      </c>
      <c r="L11" s="18">
        <f t="shared" si="8"/>
        <v>666052.6505</v>
      </c>
      <c r="M11" s="18">
        <f t="shared" si="8"/>
        <v>307975.2954</v>
      </c>
      <c r="N11" s="18">
        <f t="shared" si="8"/>
        <v>2712017.959</v>
      </c>
      <c r="O11" s="18">
        <f t="shared" si="8"/>
        <v>10078.23511</v>
      </c>
      <c r="P11" s="18">
        <f t="shared" si="8"/>
        <v>29217888.17</v>
      </c>
      <c r="Q11" s="17"/>
      <c r="R11" s="57">
        <v>6944.83933</v>
      </c>
      <c r="S11" s="57">
        <v>1619.2118500000001</v>
      </c>
      <c r="T11" s="57">
        <v>22278.43231</v>
      </c>
      <c r="U11" s="57">
        <v>7182.175450000001</v>
      </c>
      <c r="V11" s="57">
        <v>2816.25212</v>
      </c>
      <c r="W11" s="57">
        <v>1048.73676</v>
      </c>
      <c r="X11" s="57">
        <v>5074.079610000001</v>
      </c>
      <c r="Y11" s="57">
        <v>1902.77726</v>
      </c>
      <c r="Z11" s="57">
        <v>728.47407</v>
      </c>
      <c r="AA11" s="57">
        <v>1245.90073</v>
      </c>
      <c r="AB11" s="57">
        <v>3369.6207200000003</v>
      </c>
      <c r="AC11" s="57">
        <v>1441.8274099999999</v>
      </c>
      <c r="AD11" s="57">
        <v>2485.5653199999997</v>
      </c>
      <c r="AE11" s="57">
        <v>58137.89294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7138734.487</v>
      </c>
      <c r="D12" s="18">
        <f t="shared" si="9"/>
        <v>8850593.565</v>
      </c>
      <c r="E12" s="18">
        <f t="shared" si="9"/>
        <v>9368276.625</v>
      </c>
      <c r="F12" s="18">
        <f t="shared" si="9"/>
        <v>4636911.959</v>
      </c>
      <c r="G12" s="18">
        <f t="shared" si="9"/>
        <v>4595065.149</v>
      </c>
      <c r="H12" s="18">
        <f t="shared" si="9"/>
        <v>2169059.229</v>
      </c>
      <c r="I12" s="18">
        <f t="shared" si="9"/>
        <v>1569889.1</v>
      </c>
      <c r="J12" s="18">
        <f t="shared" si="9"/>
        <v>3090139.437</v>
      </c>
      <c r="K12" s="18">
        <f t="shared" si="9"/>
        <v>22845.38903</v>
      </c>
      <c r="L12" s="18">
        <f t="shared" si="9"/>
        <v>3807909.911</v>
      </c>
      <c r="M12" s="18">
        <f t="shared" si="9"/>
        <v>396574.8187</v>
      </c>
      <c r="N12" s="18">
        <f t="shared" si="9"/>
        <v>2489563.765</v>
      </c>
      <c r="O12" s="18">
        <f t="shared" si="9"/>
        <v>1819809.112</v>
      </c>
      <c r="P12" s="18">
        <f t="shared" si="9"/>
        <v>49955372.55</v>
      </c>
      <c r="Q12" s="17"/>
    </row>
    <row r="13" ht="20.25" customHeight="1">
      <c r="A13" s="7"/>
      <c r="B13" s="17" t="s">
        <v>127</v>
      </c>
      <c r="C13" s="18">
        <f t="shared" ref="C13:P13" si="10">+R11</f>
        <v>6944.83933</v>
      </c>
      <c r="D13" s="18">
        <f t="shared" si="10"/>
        <v>1619.21185</v>
      </c>
      <c r="E13" s="18">
        <f t="shared" si="10"/>
        <v>22278.43231</v>
      </c>
      <c r="F13" s="18">
        <f t="shared" si="10"/>
        <v>7182.17545</v>
      </c>
      <c r="G13" s="18">
        <f t="shared" si="10"/>
        <v>2816.25212</v>
      </c>
      <c r="H13" s="18">
        <f t="shared" si="10"/>
        <v>1048.73676</v>
      </c>
      <c r="I13" s="18">
        <f t="shared" si="10"/>
        <v>5074.07961</v>
      </c>
      <c r="J13" s="18">
        <f t="shared" si="10"/>
        <v>1902.77726</v>
      </c>
      <c r="K13" s="18">
        <f t="shared" si="10"/>
        <v>728.47407</v>
      </c>
      <c r="L13" s="18">
        <f t="shared" si="10"/>
        <v>1245.90073</v>
      </c>
      <c r="M13" s="18">
        <f t="shared" si="10"/>
        <v>3369.62072</v>
      </c>
      <c r="N13" s="18">
        <f t="shared" si="10"/>
        <v>1441.82741</v>
      </c>
      <c r="O13" s="18">
        <f t="shared" si="10"/>
        <v>2485.56532</v>
      </c>
      <c r="P13" s="18">
        <f t="shared" si="10"/>
        <v>58137.89294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  <c r="Q15" s="23"/>
    </row>
    <row r="16" ht="19.5" customHeight="1">
      <c r="B16" s="19" t="s">
        <v>128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12">C16*C10</f>
        <v>347275.0652</v>
      </c>
      <c r="D17" s="27">
        <f t="shared" si="12"/>
        <v>368546.3211</v>
      </c>
      <c r="E17" s="27">
        <f t="shared" si="12"/>
        <v>424134.4315</v>
      </c>
      <c r="F17" s="27">
        <f t="shared" si="12"/>
        <v>265880.9797</v>
      </c>
      <c r="G17" s="27">
        <f t="shared" si="12"/>
        <v>247983.0895</v>
      </c>
      <c r="H17" s="27">
        <f t="shared" si="12"/>
        <v>115160.8577</v>
      </c>
      <c r="I17" s="27">
        <f t="shared" si="12"/>
        <v>83000.83456</v>
      </c>
      <c r="J17" s="27">
        <f t="shared" si="12"/>
        <v>89856.623</v>
      </c>
      <c r="K17" s="27">
        <f t="shared" si="12"/>
        <v>1535.142215</v>
      </c>
      <c r="L17" s="27">
        <f t="shared" si="12"/>
        <v>129781.0454</v>
      </c>
      <c r="M17" s="27">
        <f t="shared" si="12"/>
        <v>20529.67231</v>
      </c>
      <c r="N17" s="27">
        <f t="shared" si="12"/>
        <v>150887.683</v>
      </c>
      <c r="O17" s="27">
        <f t="shared" si="12"/>
        <v>53138.81445</v>
      </c>
      <c r="P17" s="27">
        <f t="shared" si="12"/>
        <v>2297710.56</v>
      </c>
      <c r="Q17" s="28"/>
    </row>
    <row r="18" ht="29.25" customHeight="1">
      <c r="B18" s="29" t="s">
        <v>129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13">C9*C18</f>
        <v>1162251.513</v>
      </c>
      <c r="D19" s="27">
        <f t="shared" si="13"/>
        <v>1261511.073</v>
      </c>
      <c r="E19" s="27">
        <f t="shared" si="13"/>
        <v>1424363.386</v>
      </c>
      <c r="F19" s="27">
        <f t="shared" si="13"/>
        <v>1206031.756</v>
      </c>
      <c r="G19" s="27">
        <f t="shared" si="13"/>
        <v>561397.4219</v>
      </c>
      <c r="H19" s="27">
        <f t="shared" si="13"/>
        <v>400805.8538</v>
      </c>
      <c r="I19" s="27">
        <f t="shared" si="13"/>
        <v>207944.7372</v>
      </c>
      <c r="J19" s="27">
        <f t="shared" si="13"/>
        <v>177109.2617</v>
      </c>
      <c r="K19" s="27">
        <f t="shared" si="13"/>
        <v>6045.8104</v>
      </c>
      <c r="L19" s="27">
        <f t="shared" si="13"/>
        <v>399868.1127</v>
      </c>
      <c r="M19" s="27">
        <f t="shared" si="13"/>
        <v>120310.0187</v>
      </c>
      <c r="N19" s="27">
        <f t="shared" si="13"/>
        <v>836471.9567</v>
      </c>
      <c r="O19" s="27">
        <f t="shared" si="13"/>
        <v>0</v>
      </c>
      <c r="P19" s="27">
        <f t="shared" si="13"/>
        <v>7764110.9</v>
      </c>
      <c r="Q19" s="28"/>
    </row>
    <row r="20" ht="31.5" customHeight="1">
      <c r="B20" s="29" t="s">
        <v>130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14">C20*C4</f>
        <v>1379828.265</v>
      </c>
      <c r="D21" s="27">
        <f t="shared" si="14"/>
        <v>1479666.977</v>
      </c>
      <c r="E21" s="27">
        <f t="shared" si="14"/>
        <v>1783901.124</v>
      </c>
      <c r="F21" s="27">
        <f t="shared" si="14"/>
        <v>1181051.962</v>
      </c>
      <c r="G21" s="27">
        <f t="shared" si="14"/>
        <v>1090136.941</v>
      </c>
      <c r="H21" s="27">
        <f t="shared" si="14"/>
        <v>663970.2099</v>
      </c>
      <c r="I21" s="27">
        <f t="shared" si="14"/>
        <v>536376.5228</v>
      </c>
      <c r="J21" s="27">
        <f t="shared" si="14"/>
        <v>714630.4894</v>
      </c>
      <c r="K21" s="27">
        <f t="shared" si="14"/>
        <v>9708.538092</v>
      </c>
      <c r="L21" s="27">
        <f t="shared" si="14"/>
        <v>740903.0154</v>
      </c>
      <c r="M21" s="27">
        <f t="shared" si="14"/>
        <v>186755.1898</v>
      </c>
      <c r="N21" s="27">
        <f t="shared" si="14"/>
        <v>949048.9832</v>
      </c>
      <c r="O21" s="27">
        <f t="shared" si="14"/>
        <v>423787.1164</v>
      </c>
      <c r="P21" s="27">
        <f t="shared" si="14"/>
        <v>11139765.33</v>
      </c>
      <c r="Q21" s="28"/>
    </row>
    <row r="22" ht="32.25" customHeight="1">
      <c r="B22" s="29" t="s">
        <v>131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16">C5-C21</f>
        <v>4955788.186</v>
      </c>
      <c r="D26" s="27">
        <f t="shared" si="16"/>
        <v>6656188.127</v>
      </c>
      <c r="E26" s="27">
        <f t="shared" si="16"/>
        <v>5513063.071</v>
      </c>
      <c r="F26" s="27">
        <f t="shared" si="16"/>
        <v>4592427.619</v>
      </c>
      <c r="G26" s="27">
        <f t="shared" si="16"/>
        <v>3941214.418</v>
      </c>
      <c r="H26" s="27">
        <f t="shared" si="16"/>
        <v>1461873.57</v>
      </c>
      <c r="I26" s="27">
        <f t="shared" si="16"/>
        <v>1391070.029</v>
      </c>
      <c r="J26" s="27">
        <f t="shared" si="16"/>
        <v>1559673.047</v>
      </c>
      <c r="K26" s="27">
        <f t="shared" si="16"/>
        <v>40034.83935</v>
      </c>
      <c r="L26" s="27">
        <f t="shared" si="16"/>
        <v>1587530.425</v>
      </c>
      <c r="M26" s="27">
        <f t="shared" si="16"/>
        <v>323112.5294</v>
      </c>
      <c r="N26" s="27">
        <f t="shared" si="16"/>
        <v>1026683.424</v>
      </c>
      <c r="O26" s="27">
        <f t="shared" si="16"/>
        <v>68223.36657</v>
      </c>
      <c r="P26" s="27">
        <f t="shared" si="16"/>
        <v>33116882.65</v>
      </c>
      <c r="Q26" s="28"/>
    </row>
    <row r="27" ht="18.75" customHeight="1">
      <c r="B27" s="40" t="s">
        <v>42</v>
      </c>
      <c r="C27" s="41">
        <f t="shared" ref="C27:P27" si="17">C26/C17</f>
        <v>14.27049818</v>
      </c>
      <c r="D27" s="41">
        <f t="shared" si="17"/>
        <v>18.06065546</v>
      </c>
      <c r="E27" s="41">
        <f t="shared" si="17"/>
        <v>12.99838604</v>
      </c>
      <c r="F27" s="41">
        <f t="shared" si="17"/>
        <v>17.27249397</v>
      </c>
      <c r="G27" s="41">
        <f t="shared" si="17"/>
        <v>15.89307733</v>
      </c>
      <c r="H27" s="41">
        <f t="shared" si="17"/>
        <v>12.69418793</v>
      </c>
      <c r="I27" s="41">
        <f t="shared" si="17"/>
        <v>16.75971135</v>
      </c>
      <c r="J27" s="41">
        <f t="shared" si="17"/>
        <v>17.35735214</v>
      </c>
      <c r="K27" s="41">
        <f t="shared" si="17"/>
        <v>26.0789124</v>
      </c>
      <c r="L27" s="41">
        <f t="shared" si="17"/>
        <v>12.23237508</v>
      </c>
      <c r="M27" s="41">
        <f t="shared" si="17"/>
        <v>15.73880598</v>
      </c>
      <c r="N27" s="41">
        <f t="shared" si="17"/>
        <v>6.804289146</v>
      </c>
      <c r="O27" s="41">
        <f t="shared" si="17"/>
        <v>1.283870694</v>
      </c>
      <c r="P27" s="41">
        <f t="shared" si="17"/>
        <v>14.41299145</v>
      </c>
      <c r="Q27" s="42"/>
    </row>
    <row r="28" ht="18.75" customHeight="1">
      <c r="B28" s="40" t="s">
        <v>43</v>
      </c>
      <c r="C28" s="41">
        <f t="shared" ref="C28:P28" si="18">((C26)/C10)*100</f>
        <v>41.38444473</v>
      </c>
      <c r="D28" s="41">
        <f t="shared" si="18"/>
        <v>52.37590084</v>
      </c>
      <c r="E28" s="41">
        <f t="shared" si="18"/>
        <v>37.6953195</v>
      </c>
      <c r="F28" s="41">
        <f t="shared" si="18"/>
        <v>50.0902325</v>
      </c>
      <c r="G28" s="41">
        <f t="shared" si="18"/>
        <v>46.08992425</v>
      </c>
      <c r="H28" s="41">
        <f t="shared" si="18"/>
        <v>36.813145</v>
      </c>
      <c r="I28" s="41">
        <f t="shared" si="18"/>
        <v>48.60316291</v>
      </c>
      <c r="J28" s="41">
        <f t="shared" si="18"/>
        <v>50.3363212</v>
      </c>
      <c r="K28" s="41">
        <f t="shared" si="18"/>
        <v>75.62884597</v>
      </c>
      <c r="L28" s="41">
        <f t="shared" si="18"/>
        <v>35.47388773</v>
      </c>
      <c r="M28" s="41">
        <f t="shared" si="18"/>
        <v>45.64253735</v>
      </c>
      <c r="N28" s="41">
        <f t="shared" si="18"/>
        <v>19.73243852</v>
      </c>
      <c r="O28" s="41">
        <f t="shared" si="18"/>
        <v>3.723225011</v>
      </c>
      <c r="P28" s="41">
        <f t="shared" si="18"/>
        <v>41.79767521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9">C6-(0.4*C7)+C19-C21</f>
        <v>2219062.791</v>
      </c>
      <c r="D30" s="27">
        <f t="shared" si="19"/>
        <v>4553688.364</v>
      </c>
      <c r="E30" s="27">
        <f t="shared" si="19"/>
        <v>2351681.135</v>
      </c>
      <c r="F30" s="27">
        <f t="shared" si="19"/>
        <v>2369909.975</v>
      </c>
      <c r="G30" s="27">
        <f t="shared" si="19"/>
        <v>2015962.047</v>
      </c>
      <c r="H30" s="27">
        <f t="shared" si="19"/>
        <v>773604.3234</v>
      </c>
      <c r="I30" s="27">
        <f t="shared" si="19"/>
        <v>600447.4148</v>
      </c>
      <c r="J30" s="27">
        <f t="shared" si="19"/>
        <v>181322.8929</v>
      </c>
      <c r="K30" s="27">
        <f t="shared" si="19"/>
        <v>39123.31907</v>
      </c>
      <c r="L30" s="27">
        <f t="shared" si="19"/>
        <v>295721.7352</v>
      </c>
      <c r="M30" s="27">
        <f t="shared" si="19"/>
        <v>167671.9513</v>
      </c>
      <c r="N30" s="27">
        <f t="shared" si="19"/>
        <v>673807.2986</v>
      </c>
      <c r="O30" s="27">
        <f t="shared" si="19"/>
        <v>67698.40487</v>
      </c>
      <c r="P30" s="27">
        <f t="shared" si="19"/>
        <v>16309701.65</v>
      </c>
      <c r="Q30" s="28"/>
    </row>
    <row r="31" ht="18.75" customHeight="1">
      <c r="B31" s="40" t="s">
        <v>42</v>
      </c>
      <c r="C31" s="41">
        <f t="shared" ref="C31:P31" si="20">C30/C17</f>
        <v>6.389928369</v>
      </c>
      <c r="D31" s="41">
        <f t="shared" si="20"/>
        <v>12.35581012</v>
      </c>
      <c r="E31" s="41">
        <f t="shared" si="20"/>
        <v>5.544659808</v>
      </c>
      <c r="F31" s="41">
        <f t="shared" si="20"/>
        <v>8.91342426</v>
      </c>
      <c r="G31" s="41">
        <f t="shared" si="20"/>
        <v>8.129433547</v>
      </c>
      <c r="H31" s="41">
        <f t="shared" si="20"/>
        <v>6.717597789</v>
      </c>
      <c r="I31" s="41">
        <f t="shared" si="20"/>
        <v>7.234233462</v>
      </c>
      <c r="J31" s="41">
        <f t="shared" si="20"/>
        <v>2.017913503</v>
      </c>
      <c r="K31" s="41">
        <f t="shared" si="20"/>
        <v>25.48514313</v>
      </c>
      <c r="L31" s="41">
        <f t="shared" si="20"/>
        <v>2.278620382</v>
      </c>
      <c r="M31" s="41">
        <f t="shared" si="20"/>
        <v>8.167297984</v>
      </c>
      <c r="N31" s="41">
        <f t="shared" si="20"/>
        <v>4.465621615</v>
      </c>
      <c r="O31" s="41">
        <f t="shared" si="20"/>
        <v>1.273991631</v>
      </c>
      <c r="P31" s="41">
        <f t="shared" si="20"/>
        <v>7.098240283</v>
      </c>
      <c r="Q31" s="42"/>
    </row>
    <row r="32" ht="18.75" customHeight="1">
      <c r="B32" s="40" t="s">
        <v>43</v>
      </c>
      <c r="C32" s="41">
        <f t="shared" ref="C32:P32" si="21">((C30/C10)*100)</f>
        <v>18.53079227</v>
      </c>
      <c r="D32" s="41">
        <f t="shared" si="21"/>
        <v>35.83184935</v>
      </c>
      <c r="E32" s="41">
        <f t="shared" si="21"/>
        <v>16.07951344</v>
      </c>
      <c r="F32" s="41">
        <f t="shared" si="21"/>
        <v>25.84893036</v>
      </c>
      <c r="G32" s="41">
        <f t="shared" si="21"/>
        <v>23.57535729</v>
      </c>
      <c r="H32" s="41">
        <f t="shared" si="21"/>
        <v>19.48103359</v>
      </c>
      <c r="I32" s="41">
        <f t="shared" si="21"/>
        <v>20.97927704</v>
      </c>
      <c r="J32" s="41">
        <f t="shared" si="21"/>
        <v>5.851949159</v>
      </c>
      <c r="K32" s="41">
        <f t="shared" si="21"/>
        <v>73.90691508</v>
      </c>
      <c r="L32" s="41">
        <f t="shared" si="21"/>
        <v>6.607999107</v>
      </c>
      <c r="M32" s="41">
        <f t="shared" si="21"/>
        <v>23.68516415</v>
      </c>
      <c r="N32" s="41">
        <f t="shared" si="21"/>
        <v>12.95030268</v>
      </c>
      <c r="O32" s="41">
        <f t="shared" si="21"/>
        <v>3.694575728</v>
      </c>
      <c r="P32" s="41">
        <f t="shared" si="21"/>
        <v>20.58489682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24.0"/>
    <col customWidth="1" min="4" max="9" width="8.71"/>
    <col customWidth="1" min="10" max="10" width="12.43"/>
    <col customWidth="1" hidden="1" min="11" max="11" width="8.71"/>
    <col customWidth="1" min="12" max="14" width="8.71"/>
    <col customWidth="1" min="15" max="15" width="9.86"/>
    <col customWidth="1" min="16" max="16" width="19.71"/>
    <col customWidth="1" min="17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105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13">
        <f t="shared" ref="C4:P4" si="1">+R4</f>
        <v>29255872.93</v>
      </c>
      <c r="D4" s="13">
        <f t="shared" si="1"/>
        <v>31445828.02</v>
      </c>
      <c r="E4" s="13">
        <f t="shared" si="1"/>
        <v>38095118.67</v>
      </c>
      <c r="F4" s="13">
        <f t="shared" si="1"/>
        <v>25018795.38</v>
      </c>
      <c r="G4" s="13">
        <f t="shared" si="1"/>
        <v>22519105.37</v>
      </c>
      <c r="H4" s="13">
        <f t="shared" si="1"/>
        <v>14027534.14</v>
      </c>
      <c r="I4" s="13">
        <f t="shared" si="1"/>
        <v>11430345.38</v>
      </c>
      <c r="J4" s="13">
        <f t="shared" si="1"/>
        <v>15002064</v>
      </c>
      <c r="K4" s="13">
        <f t="shared" si="1"/>
        <v>204087.4482</v>
      </c>
      <c r="L4" s="13">
        <f t="shared" si="1"/>
        <v>16065522.42</v>
      </c>
      <c r="M4" s="13">
        <f t="shared" si="1"/>
        <v>4021677.507</v>
      </c>
      <c r="N4" s="13">
        <f t="shared" si="1"/>
        <v>20211596</v>
      </c>
      <c r="O4" s="13">
        <f t="shared" si="1"/>
        <v>9017035.687</v>
      </c>
      <c r="P4" s="13">
        <f t="shared" si="1"/>
        <v>236314583</v>
      </c>
      <c r="R4" s="64">
        <v>2.925587292849E7</v>
      </c>
      <c r="S4" s="13">
        <v>3.14458280227E7</v>
      </c>
      <c r="T4" s="13">
        <v>3.809511867009E7</v>
      </c>
      <c r="U4" s="13">
        <v>2.50187953838E7</v>
      </c>
      <c r="V4" s="13">
        <v>2.251910537201E7</v>
      </c>
      <c r="W4" s="13">
        <v>1.402753414157E7</v>
      </c>
      <c r="X4" s="13">
        <v>1.1430345376559999E7</v>
      </c>
      <c r="Y4" s="13">
        <v>1.500206399542E7</v>
      </c>
      <c r="Z4" s="13">
        <v>204087.44822</v>
      </c>
      <c r="AA4" s="13">
        <v>1.6065522420739999E7</v>
      </c>
      <c r="AB4" s="13">
        <v>4021677.5069299997</v>
      </c>
      <c r="AC4" s="13">
        <v>2.0211596002970003E7</v>
      </c>
      <c r="AD4" s="13">
        <v>9017035.686719999</v>
      </c>
      <c r="AE4" s="13">
        <v>2.3631458295622E8</v>
      </c>
      <c r="AF4" s="13">
        <v>0.0</v>
      </c>
    </row>
    <row r="5" ht="18.0" customHeight="1">
      <c r="A5" s="7"/>
      <c r="B5" s="12" t="s">
        <v>21</v>
      </c>
      <c r="C5" s="14">
        <f t="shared" ref="C5:P5" si="2">C6+C8-(C7*0.4)-(C9*0.3)</f>
        <v>6360089.225</v>
      </c>
      <c r="D5" s="14">
        <f t="shared" si="2"/>
        <v>8160356.934</v>
      </c>
      <c r="E5" s="14">
        <f t="shared" si="2"/>
        <v>7337469.208</v>
      </c>
      <c r="F5" s="14">
        <f t="shared" si="2"/>
        <v>5558055.713</v>
      </c>
      <c r="G5" s="14">
        <f t="shared" si="2"/>
        <v>4640773.907</v>
      </c>
      <c r="H5" s="14">
        <f t="shared" si="2"/>
        <v>2083846.609</v>
      </c>
      <c r="I5" s="14">
        <f t="shared" si="2"/>
        <v>1923223.877</v>
      </c>
      <c r="J5" s="14">
        <f t="shared" si="2"/>
        <v>2122289.424</v>
      </c>
      <c r="K5" s="14">
        <f t="shared" si="2"/>
        <v>53700.64042</v>
      </c>
      <c r="L5" s="14">
        <f t="shared" si="2"/>
        <v>2397421.888</v>
      </c>
      <c r="M5" s="14">
        <f t="shared" si="2"/>
        <v>485486.8877</v>
      </c>
      <c r="N5" s="14">
        <f t="shared" si="2"/>
        <v>2040485.566</v>
      </c>
      <c r="O5" s="14">
        <f t="shared" si="2"/>
        <v>499907.4582</v>
      </c>
      <c r="P5" s="14">
        <f t="shared" si="2"/>
        <v>43663107.34</v>
      </c>
      <c r="Q5" s="15"/>
      <c r="R5" s="13">
        <v>3627696.73029</v>
      </c>
      <c r="S5" s="13">
        <v>6310344.65124</v>
      </c>
      <c r="T5" s="13">
        <v>3823949.8459</v>
      </c>
      <c r="U5" s="13">
        <v>2581529.82934</v>
      </c>
      <c r="V5" s="13">
        <v>2753870.7338400004</v>
      </c>
      <c r="W5" s="13">
        <v>1294200.7199000001</v>
      </c>
      <c r="X5" s="13">
        <v>1143619.39352</v>
      </c>
      <c r="Y5" s="13">
        <v>850819.18723</v>
      </c>
      <c r="Z5" s="13">
        <v>62955.359979999994</v>
      </c>
      <c r="AA5" s="13">
        <v>785522.19254</v>
      </c>
      <c r="AB5" s="13">
        <v>300145.40224</v>
      </c>
      <c r="AC5" s="13">
        <v>1070316.36138</v>
      </c>
      <c r="AD5" s="13">
        <v>588226.73176</v>
      </c>
      <c r="AE5" s="13">
        <v>2.519319713916E7</v>
      </c>
      <c r="AF5" s="13">
        <v>0.0</v>
      </c>
    </row>
    <row r="6" ht="18.0" customHeight="1">
      <c r="A6" s="7"/>
      <c r="B6" s="17" t="s">
        <v>22</v>
      </c>
      <c r="C6" s="17">
        <f t="shared" ref="C6:P6" si="3">+R5</f>
        <v>3627696.73</v>
      </c>
      <c r="D6" s="17">
        <f t="shared" si="3"/>
        <v>6310344.651</v>
      </c>
      <c r="E6" s="17">
        <f t="shared" si="3"/>
        <v>3823949.846</v>
      </c>
      <c r="F6" s="17">
        <f t="shared" si="3"/>
        <v>2581529.829</v>
      </c>
      <c r="G6" s="17">
        <f t="shared" si="3"/>
        <v>2753870.734</v>
      </c>
      <c r="H6" s="17">
        <f t="shared" si="3"/>
        <v>1294200.72</v>
      </c>
      <c r="I6" s="17">
        <f t="shared" si="3"/>
        <v>1143619.394</v>
      </c>
      <c r="J6" s="17">
        <f t="shared" si="3"/>
        <v>850819.1872</v>
      </c>
      <c r="K6" s="17">
        <f t="shared" si="3"/>
        <v>62955.35998</v>
      </c>
      <c r="L6" s="17">
        <f t="shared" si="3"/>
        <v>785522.1925</v>
      </c>
      <c r="M6" s="17">
        <f t="shared" si="3"/>
        <v>300145.4022</v>
      </c>
      <c r="N6" s="17">
        <f t="shared" si="3"/>
        <v>1070316.361</v>
      </c>
      <c r="O6" s="17">
        <f t="shared" si="3"/>
        <v>588226.7318</v>
      </c>
      <c r="P6" s="17">
        <f t="shared" si="3"/>
        <v>25193197.14</v>
      </c>
      <c r="Q6" s="17"/>
      <c r="R6" s="13">
        <v>2500520.42333</v>
      </c>
      <c r="S6" s="13">
        <v>3850868.85424</v>
      </c>
      <c r="T6" s="13">
        <v>2291909.59235</v>
      </c>
      <c r="U6" s="13">
        <v>949468.8738899999</v>
      </c>
      <c r="V6" s="13">
        <v>1442024.5290299999</v>
      </c>
      <c r="W6" s="13">
        <v>671289.51253</v>
      </c>
      <c r="X6" s="13">
        <v>523982.43905</v>
      </c>
      <c r="Y6" s="13">
        <v>581853.79591</v>
      </c>
      <c r="Z6" s="13">
        <v>38202.34754</v>
      </c>
      <c r="AA6" s="13">
        <v>303327.46433</v>
      </c>
      <c r="AB6" s="13">
        <v>189763.89312</v>
      </c>
      <c r="AC6" s="13">
        <v>575093.84545</v>
      </c>
      <c r="AD6" s="13">
        <v>220810.0</v>
      </c>
      <c r="AE6" s="13">
        <v>1.4139115570770001E7</v>
      </c>
      <c r="AF6" s="13">
        <v>0.0</v>
      </c>
    </row>
    <row r="7" ht="18.0" customHeight="1">
      <c r="A7" s="7"/>
      <c r="B7" s="19" t="s">
        <v>23</v>
      </c>
      <c r="C7" s="17">
        <f t="shared" ref="C7:P7" si="4">+R6</f>
        <v>2500520.423</v>
      </c>
      <c r="D7" s="17">
        <f t="shared" si="4"/>
        <v>3850868.854</v>
      </c>
      <c r="E7" s="17">
        <f t="shared" si="4"/>
        <v>2291909.592</v>
      </c>
      <c r="F7" s="17">
        <f t="shared" si="4"/>
        <v>949468.8739</v>
      </c>
      <c r="G7" s="17">
        <f t="shared" si="4"/>
        <v>1442024.529</v>
      </c>
      <c r="H7" s="17">
        <f t="shared" si="4"/>
        <v>671289.5125</v>
      </c>
      <c r="I7" s="17">
        <f t="shared" si="4"/>
        <v>523982.4391</v>
      </c>
      <c r="J7" s="17">
        <f t="shared" si="4"/>
        <v>581853.7959</v>
      </c>
      <c r="K7" s="17">
        <f t="shared" si="4"/>
        <v>38202.34754</v>
      </c>
      <c r="L7" s="17">
        <f t="shared" si="4"/>
        <v>303327.4643</v>
      </c>
      <c r="M7" s="17">
        <f t="shared" si="4"/>
        <v>189763.8931</v>
      </c>
      <c r="N7" s="17">
        <f t="shared" si="4"/>
        <v>575093.8455</v>
      </c>
      <c r="O7" s="17">
        <f t="shared" si="4"/>
        <v>220810</v>
      </c>
      <c r="P7" s="17">
        <f t="shared" si="4"/>
        <v>14139115.57</v>
      </c>
      <c r="Q7" s="17"/>
      <c r="R7" s="13">
        <v>4181889.42603</v>
      </c>
      <c r="S7" s="13">
        <v>3978183.20368</v>
      </c>
      <c r="T7" s="13">
        <v>4984137.9341899995</v>
      </c>
      <c r="U7" s="13">
        <v>3772974.60801</v>
      </c>
      <c r="V7" s="13">
        <v>2701550.54161</v>
      </c>
      <c r="W7" s="13">
        <v>1249436.5718099999</v>
      </c>
      <c r="X7" s="13">
        <v>1103086.96817</v>
      </c>
      <c r="Y7" s="13">
        <v>1580836.78451</v>
      </c>
      <c r="Z7" s="13">
        <v>8556.33155</v>
      </c>
      <c r="AA7" s="13">
        <v>1889423.1679</v>
      </c>
      <c r="AB7" s="13">
        <v>306837.92855</v>
      </c>
      <c r="AC7" s="13">
        <v>1564006.9267799999</v>
      </c>
      <c r="AD7" s="13">
        <v>4.72641</v>
      </c>
      <c r="AE7" s="13">
        <v>2.7320925119200002E7</v>
      </c>
      <c r="AF7" s="13">
        <v>0.0</v>
      </c>
    </row>
    <row r="8" ht="18.0" customHeight="1">
      <c r="A8" s="7"/>
      <c r="B8" s="17" t="s">
        <v>24</v>
      </c>
      <c r="C8" s="17">
        <f t="shared" ref="C8:P8" si="5">+R7</f>
        <v>4181889.426</v>
      </c>
      <c r="D8" s="17">
        <f t="shared" si="5"/>
        <v>3978183.204</v>
      </c>
      <c r="E8" s="17">
        <f t="shared" si="5"/>
        <v>4984137.934</v>
      </c>
      <c r="F8" s="17">
        <f t="shared" si="5"/>
        <v>3772974.608</v>
      </c>
      <c r="G8" s="17">
        <f t="shared" si="5"/>
        <v>2701550.542</v>
      </c>
      <c r="H8" s="17">
        <f t="shared" si="5"/>
        <v>1249436.572</v>
      </c>
      <c r="I8" s="17">
        <f t="shared" si="5"/>
        <v>1103086.968</v>
      </c>
      <c r="J8" s="17">
        <f t="shared" si="5"/>
        <v>1580836.785</v>
      </c>
      <c r="K8" s="17">
        <f t="shared" si="5"/>
        <v>8556.33155</v>
      </c>
      <c r="L8" s="17">
        <f t="shared" si="5"/>
        <v>1889423.168</v>
      </c>
      <c r="M8" s="17">
        <f t="shared" si="5"/>
        <v>306837.9286</v>
      </c>
      <c r="N8" s="17">
        <f t="shared" si="5"/>
        <v>1564006.927</v>
      </c>
      <c r="O8" s="17">
        <f t="shared" si="5"/>
        <v>4.72641</v>
      </c>
      <c r="P8" s="17">
        <f t="shared" si="5"/>
        <v>27320925.12</v>
      </c>
      <c r="Q8" s="17"/>
      <c r="R8" s="13">
        <v>1497629.2075999998</v>
      </c>
      <c r="S8" s="13">
        <v>1959411.26547</v>
      </c>
      <c r="T8" s="13">
        <v>1846182.45186</v>
      </c>
      <c r="U8" s="13">
        <v>1388870.5837</v>
      </c>
      <c r="V8" s="13">
        <v>792791.8557300001</v>
      </c>
      <c r="W8" s="13">
        <v>637582.92411</v>
      </c>
      <c r="X8" s="13">
        <v>379631.69680000003</v>
      </c>
      <c r="Y8" s="13">
        <v>255416.76613</v>
      </c>
      <c r="Z8" s="13">
        <v>8433.706970000001</v>
      </c>
      <c r="AA8" s="13">
        <v>520641.62370999996</v>
      </c>
      <c r="AB8" s="13">
        <v>151969.6194</v>
      </c>
      <c r="AC8" s="13">
        <v>1212667.28064</v>
      </c>
      <c r="AD8" s="13">
        <v>0.0</v>
      </c>
      <c r="AE8" s="13">
        <v>1.0651228982120002E7</v>
      </c>
      <c r="AF8" s="13">
        <v>0.0</v>
      </c>
    </row>
    <row r="9" ht="18.0" customHeight="1">
      <c r="A9" s="7"/>
      <c r="B9" s="19" t="s">
        <v>25</v>
      </c>
      <c r="C9" s="17">
        <f t="shared" ref="C9:P9" si="6">+R8</f>
        <v>1497629.208</v>
      </c>
      <c r="D9" s="17">
        <f t="shared" si="6"/>
        <v>1959411.265</v>
      </c>
      <c r="E9" s="17">
        <f t="shared" si="6"/>
        <v>1846182.452</v>
      </c>
      <c r="F9" s="17">
        <f t="shared" si="6"/>
        <v>1388870.584</v>
      </c>
      <c r="G9" s="17">
        <f t="shared" si="6"/>
        <v>792791.8557</v>
      </c>
      <c r="H9" s="17">
        <f t="shared" si="6"/>
        <v>637582.9241</v>
      </c>
      <c r="I9" s="17">
        <f t="shared" si="6"/>
        <v>379631.6968</v>
      </c>
      <c r="J9" s="17">
        <f t="shared" si="6"/>
        <v>255416.7661</v>
      </c>
      <c r="K9" s="17">
        <f t="shared" si="6"/>
        <v>8433.70697</v>
      </c>
      <c r="L9" s="17">
        <f t="shared" si="6"/>
        <v>520641.6237</v>
      </c>
      <c r="M9" s="17">
        <f t="shared" si="6"/>
        <v>151969.6194</v>
      </c>
      <c r="N9" s="17">
        <f t="shared" si="6"/>
        <v>1212667.281</v>
      </c>
      <c r="O9" s="17">
        <f t="shared" si="6"/>
        <v>0</v>
      </c>
      <c r="P9" s="17">
        <f t="shared" si="6"/>
        <v>10651228.98</v>
      </c>
      <c r="Q9" s="17"/>
      <c r="R9" s="69">
        <v>4523399.55065</v>
      </c>
      <c r="S9" s="69">
        <v>3943474.82599</v>
      </c>
      <c r="T9" s="69">
        <v>5242755.8217</v>
      </c>
      <c r="U9" s="69">
        <v>4535168.28271</v>
      </c>
      <c r="V9" s="69">
        <v>3243775.85395</v>
      </c>
      <c r="W9" s="69">
        <v>1728672.48703</v>
      </c>
      <c r="X9" s="69">
        <v>1172015.5316199998</v>
      </c>
      <c r="Y9" s="69">
        <v>5834.151349999999</v>
      </c>
      <c r="Z9" s="69">
        <v>31200.29912</v>
      </c>
      <c r="AA9" s="69">
        <v>686479.79946</v>
      </c>
      <c r="AB9" s="69">
        <v>299086.78614</v>
      </c>
      <c r="AC9" s="69">
        <v>2872336.34973</v>
      </c>
      <c r="AD9" s="69">
        <v>9457.31404</v>
      </c>
      <c r="AE9" s="69">
        <v>2.829365705349E7</v>
      </c>
      <c r="AF9" s="13">
        <v>0.0</v>
      </c>
    </row>
    <row r="10" ht="18.0" customHeight="1">
      <c r="A10" s="7"/>
      <c r="B10" s="12" t="s">
        <v>26</v>
      </c>
      <c r="C10" s="14">
        <f t="shared" ref="C10:P10" si="7">SUM(C11:C13)</f>
        <v>11595153.01</v>
      </c>
      <c r="D10" s="14">
        <f t="shared" si="7"/>
        <v>12898766.2</v>
      </c>
      <c r="E10" s="14">
        <f t="shared" si="7"/>
        <v>14588196.96</v>
      </c>
      <c r="F10" s="14">
        <f t="shared" si="7"/>
        <v>9227534.104</v>
      </c>
      <c r="G10" s="14">
        <f t="shared" si="7"/>
        <v>7825328.892</v>
      </c>
      <c r="H10" s="14">
        <f t="shared" si="7"/>
        <v>3931845.855</v>
      </c>
      <c r="I10" s="14">
        <f t="shared" si="7"/>
        <v>2719938.239</v>
      </c>
      <c r="J10" s="14">
        <f t="shared" si="7"/>
        <v>3031502.565</v>
      </c>
      <c r="K10" s="14">
        <f t="shared" si="7"/>
        <v>58723.57286</v>
      </c>
      <c r="L10" s="14">
        <f t="shared" si="7"/>
        <v>4446877.386</v>
      </c>
      <c r="M10" s="14">
        <f t="shared" si="7"/>
        <v>696107.3885</v>
      </c>
      <c r="N10" s="14">
        <f t="shared" si="7"/>
        <v>5160390.279</v>
      </c>
      <c r="O10" s="14">
        <f t="shared" si="7"/>
        <v>1832887.212</v>
      </c>
      <c r="P10" s="14">
        <f t="shared" si="7"/>
        <v>78013251.67</v>
      </c>
      <c r="Q10" s="15"/>
      <c r="R10" s="69">
        <v>7070006.14244</v>
      </c>
      <c r="S10" s="69">
        <v>8954986.47258</v>
      </c>
      <c r="T10" s="69">
        <v>9326001.008100001</v>
      </c>
      <c r="U10" s="69">
        <v>4685605.75555</v>
      </c>
      <c r="V10" s="69">
        <v>4578716.53751</v>
      </c>
      <c r="W10" s="69">
        <v>2200912.5559099996</v>
      </c>
      <c r="X10" s="69">
        <v>1546902.63212</v>
      </c>
      <c r="Y10" s="69">
        <v>3024638.89188</v>
      </c>
      <c r="Z10" s="69">
        <v>22623.332420000002</v>
      </c>
      <c r="AA10" s="69">
        <v>3759603.08633</v>
      </c>
      <c r="AB10" s="69">
        <v>393690.10992</v>
      </c>
      <c r="AC10" s="69">
        <v>2286320.0145900003</v>
      </c>
      <c r="AD10" s="69">
        <v>1821274.05179</v>
      </c>
      <c r="AE10" s="69">
        <v>4.967128059114E7</v>
      </c>
      <c r="AF10" s="13">
        <v>0.0</v>
      </c>
    </row>
    <row r="11" ht="18.0" customHeight="1">
      <c r="A11" s="7"/>
      <c r="B11" s="17" t="s">
        <v>27</v>
      </c>
      <c r="C11" s="18">
        <f t="shared" ref="C11:P11" si="8">+R9</f>
        <v>4523399.551</v>
      </c>
      <c r="D11" s="18">
        <f t="shared" si="8"/>
        <v>3943474.826</v>
      </c>
      <c r="E11" s="18">
        <f t="shared" si="8"/>
        <v>5242755.822</v>
      </c>
      <c r="F11" s="18">
        <f t="shared" si="8"/>
        <v>4535168.283</v>
      </c>
      <c r="G11" s="18">
        <f t="shared" si="8"/>
        <v>3243775.854</v>
      </c>
      <c r="H11" s="18">
        <f t="shared" si="8"/>
        <v>1728672.487</v>
      </c>
      <c r="I11" s="18">
        <f t="shared" si="8"/>
        <v>1172015.532</v>
      </c>
      <c r="J11" s="18">
        <f t="shared" si="8"/>
        <v>5834.15135</v>
      </c>
      <c r="K11" s="18">
        <f t="shared" si="8"/>
        <v>31200.29912</v>
      </c>
      <c r="L11" s="18">
        <f t="shared" si="8"/>
        <v>686479.7995</v>
      </c>
      <c r="M11" s="18">
        <f t="shared" si="8"/>
        <v>299086.7861</v>
      </c>
      <c r="N11" s="18">
        <f t="shared" si="8"/>
        <v>2872336.35</v>
      </c>
      <c r="O11" s="18">
        <f t="shared" si="8"/>
        <v>9457.31404</v>
      </c>
      <c r="P11" s="18">
        <f t="shared" si="8"/>
        <v>28293657.05</v>
      </c>
      <c r="Q11" s="17"/>
      <c r="R11" s="69">
        <v>1747.3202099999999</v>
      </c>
      <c r="S11" s="69">
        <v>304.90501</v>
      </c>
      <c r="T11" s="69">
        <v>19440.133550000002</v>
      </c>
      <c r="U11" s="69">
        <v>6760.066150000001</v>
      </c>
      <c r="V11" s="69">
        <v>2836.5008399999997</v>
      </c>
      <c r="W11" s="69">
        <v>2260.8122000000003</v>
      </c>
      <c r="X11" s="69">
        <v>1020.07499</v>
      </c>
      <c r="Y11" s="69">
        <v>1029.52143</v>
      </c>
      <c r="Z11" s="69">
        <v>4899.94132</v>
      </c>
      <c r="AA11" s="69">
        <v>794.50001</v>
      </c>
      <c r="AB11" s="69">
        <v>3330.49247</v>
      </c>
      <c r="AC11" s="69">
        <v>1733.91452</v>
      </c>
      <c r="AD11" s="69">
        <v>2155.84574</v>
      </c>
      <c r="AE11" s="69">
        <v>48314.028439999995</v>
      </c>
      <c r="AF11" s="13">
        <v>0.0</v>
      </c>
    </row>
    <row r="12" ht="18.0" customHeight="1">
      <c r="A12" s="7"/>
      <c r="B12" s="17" t="s">
        <v>28</v>
      </c>
      <c r="C12" s="18">
        <f t="shared" ref="C12:P12" si="9">+R10</f>
        <v>7070006.142</v>
      </c>
      <c r="D12" s="18">
        <f t="shared" si="9"/>
        <v>8954986.473</v>
      </c>
      <c r="E12" s="18">
        <f t="shared" si="9"/>
        <v>9326001.008</v>
      </c>
      <c r="F12" s="18">
        <f t="shared" si="9"/>
        <v>4685605.756</v>
      </c>
      <c r="G12" s="18">
        <f t="shared" si="9"/>
        <v>4578716.538</v>
      </c>
      <c r="H12" s="18">
        <f t="shared" si="9"/>
        <v>2200912.556</v>
      </c>
      <c r="I12" s="18">
        <f t="shared" si="9"/>
        <v>1546902.632</v>
      </c>
      <c r="J12" s="18">
        <f t="shared" si="9"/>
        <v>3024638.892</v>
      </c>
      <c r="K12" s="18">
        <f t="shared" si="9"/>
        <v>22623.33242</v>
      </c>
      <c r="L12" s="18">
        <f t="shared" si="9"/>
        <v>3759603.086</v>
      </c>
      <c r="M12" s="18">
        <f t="shared" si="9"/>
        <v>393690.1099</v>
      </c>
      <c r="N12" s="18">
        <f t="shared" si="9"/>
        <v>2286320.015</v>
      </c>
      <c r="O12" s="18">
        <f t="shared" si="9"/>
        <v>1821274.052</v>
      </c>
      <c r="P12" s="18">
        <f t="shared" si="9"/>
        <v>49671280.59</v>
      </c>
      <c r="Q12" s="17"/>
    </row>
    <row r="13" ht="20.25" customHeight="1">
      <c r="A13" s="7"/>
      <c r="B13" s="17" t="s">
        <v>132</v>
      </c>
      <c r="C13" s="18">
        <f t="shared" ref="C13:P13" si="10">+R11</f>
        <v>1747.32021</v>
      </c>
      <c r="D13" s="18">
        <f t="shared" si="10"/>
        <v>304.90501</v>
      </c>
      <c r="E13" s="18">
        <f t="shared" si="10"/>
        <v>19440.13355</v>
      </c>
      <c r="F13" s="18">
        <f t="shared" si="10"/>
        <v>6760.06615</v>
      </c>
      <c r="G13" s="18">
        <f t="shared" si="10"/>
        <v>2836.50084</v>
      </c>
      <c r="H13" s="18">
        <f t="shared" si="10"/>
        <v>2260.8122</v>
      </c>
      <c r="I13" s="18">
        <f t="shared" si="10"/>
        <v>1020.07499</v>
      </c>
      <c r="J13" s="18">
        <f t="shared" si="10"/>
        <v>1029.52143</v>
      </c>
      <c r="K13" s="18">
        <f t="shared" si="10"/>
        <v>4899.94132</v>
      </c>
      <c r="L13" s="18">
        <f t="shared" si="10"/>
        <v>794.50001</v>
      </c>
      <c r="M13" s="18">
        <f t="shared" si="10"/>
        <v>3330.49247</v>
      </c>
      <c r="N13" s="18">
        <f t="shared" si="10"/>
        <v>1733.91452</v>
      </c>
      <c r="O13" s="18">
        <f t="shared" si="10"/>
        <v>2155.84574</v>
      </c>
      <c r="P13" s="18">
        <f t="shared" si="10"/>
        <v>48314.02844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  <c r="Q15" s="23"/>
    </row>
    <row r="16" ht="19.5" customHeight="1">
      <c r="B16" s="19" t="s">
        <v>133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12">C16*C10</f>
        <v>336259.4374</v>
      </c>
      <c r="D17" s="27">
        <f t="shared" si="12"/>
        <v>374064.2199</v>
      </c>
      <c r="E17" s="27">
        <f t="shared" si="12"/>
        <v>423057.7119</v>
      </c>
      <c r="F17" s="27">
        <f t="shared" si="12"/>
        <v>267598.489</v>
      </c>
      <c r="G17" s="27">
        <f t="shared" si="12"/>
        <v>226934.5379</v>
      </c>
      <c r="H17" s="27">
        <f t="shared" si="12"/>
        <v>114023.5298</v>
      </c>
      <c r="I17" s="27">
        <f t="shared" si="12"/>
        <v>78878.20892</v>
      </c>
      <c r="J17" s="27">
        <f t="shared" si="12"/>
        <v>87913.57438</v>
      </c>
      <c r="K17" s="27">
        <f t="shared" si="12"/>
        <v>1702.983613</v>
      </c>
      <c r="L17" s="27">
        <f t="shared" si="12"/>
        <v>128959.4442</v>
      </c>
      <c r="M17" s="27">
        <f t="shared" si="12"/>
        <v>20187.11427</v>
      </c>
      <c r="N17" s="27">
        <f t="shared" si="12"/>
        <v>149651.3181</v>
      </c>
      <c r="O17" s="27">
        <f t="shared" si="12"/>
        <v>53153.72914</v>
      </c>
      <c r="P17" s="27">
        <f t="shared" si="12"/>
        <v>2262384.299</v>
      </c>
      <c r="Q17" s="28"/>
    </row>
    <row r="18" ht="29.25" customHeight="1">
      <c r="B18" s="29" t="s">
        <v>134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13">C9*C18</f>
        <v>1048340.445</v>
      </c>
      <c r="D19" s="27">
        <f t="shared" si="13"/>
        <v>1371587.886</v>
      </c>
      <c r="E19" s="27">
        <f t="shared" si="13"/>
        <v>1292327.716</v>
      </c>
      <c r="F19" s="27">
        <f t="shared" si="13"/>
        <v>972209.4086</v>
      </c>
      <c r="G19" s="27">
        <f t="shared" si="13"/>
        <v>554954.299</v>
      </c>
      <c r="H19" s="27">
        <f t="shared" si="13"/>
        <v>446308.0469</v>
      </c>
      <c r="I19" s="27">
        <f t="shared" si="13"/>
        <v>265742.1878</v>
      </c>
      <c r="J19" s="27">
        <f t="shared" si="13"/>
        <v>178791.7363</v>
      </c>
      <c r="K19" s="27">
        <f t="shared" si="13"/>
        <v>5903.594879</v>
      </c>
      <c r="L19" s="27">
        <f t="shared" si="13"/>
        <v>364449.1366</v>
      </c>
      <c r="M19" s="27">
        <f t="shared" si="13"/>
        <v>106378.7336</v>
      </c>
      <c r="N19" s="27">
        <f t="shared" si="13"/>
        <v>848867.0964</v>
      </c>
      <c r="O19" s="27">
        <f t="shared" si="13"/>
        <v>0</v>
      </c>
      <c r="P19" s="27">
        <f t="shared" si="13"/>
        <v>7455860.287</v>
      </c>
      <c r="Q19" s="28"/>
    </row>
    <row r="20" ht="31.5" customHeight="1">
      <c r="B20" s="29" t="s">
        <v>135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14">C20*C4</f>
        <v>1375026.028</v>
      </c>
      <c r="D21" s="27">
        <f t="shared" si="14"/>
        <v>1477953.917</v>
      </c>
      <c r="E21" s="27">
        <f t="shared" si="14"/>
        <v>1790470.577</v>
      </c>
      <c r="F21" s="27">
        <f t="shared" si="14"/>
        <v>1175883.383</v>
      </c>
      <c r="G21" s="27">
        <f t="shared" si="14"/>
        <v>1058397.952</v>
      </c>
      <c r="H21" s="27">
        <f t="shared" si="14"/>
        <v>659294.1047</v>
      </c>
      <c r="I21" s="27">
        <f t="shared" si="14"/>
        <v>537226.2327</v>
      </c>
      <c r="J21" s="27">
        <f t="shared" si="14"/>
        <v>705097.0078</v>
      </c>
      <c r="K21" s="27">
        <f t="shared" si="14"/>
        <v>9592.110066</v>
      </c>
      <c r="L21" s="27">
        <f t="shared" si="14"/>
        <v>755079.5538</v>
      </c>
      <c r="M21" s="27">
        <f t="shared" si="14"/>
        <v>189018.8428</v>
      </c>
      <c r="N21" s="27">
        <f t="shared" si="14"/>
        <v>949945.0121</v>
      </c>
      <c r="O21" s="27">
        <f t="shared" si="14"/>
        <v>423800.6773</v>
      </c>
      <c r="P21" s="27">
        <f t="shared" si="14"/>
        <v>11106785.4</v>
      </c>
      <c r="Q21" s="28"/>
    </row>
    <row r="22" ht="32.25" customHeight="1">
      <c r="B22" s="29" t="s">
        <v>136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16">C5-C21</f>
        <v>4985063.197</v>
      </c>
      <c r="D26" s="27">
        <f t="shared" si="16"/>
        <v>6682403.017</v>
      </c>
      <c r="E26" s="27">
        <f t="shared" si="16"/>
        <v>5546998.63</v>
      </c>
      <c r="F26" s="27">
        <f t="shared" si="16"/>
        <v>4382172.33</v>
      </c>
      <c r="G26" s="27">
        <f t="shared" si="16"/>
        <v>3582375.955</v>
      </c>
      <c r="H26" s="27">
        <f t="shared" si="16"/>
        <v>1424552.505</v>
      </c>
      <c r="I26" s="27">
        <f t="shared" si="16"/>
        <v>1385997.644</v>
      </c>
      <c r="J26" s="27">
        <f t="shared" si="16"/>
        <v>1417192.416</v>
      </c>
      <c r="K26" s="27">
        <f t="shared" si="16"/>
        <v>44108.53036</v>
      </c>
      <c r="L26" s="27">
        <f t="shared" si="16"/>
        <v>1642342.334</v>
      </c>
      <c r="M26" s="27">
        <f t="shared" si="16"/>
        <v>296468.0449</v>
      </c>
      <c r="N26" s="27">
        <f t="shared" si="16"/>
        <v>1090540.554</v>
      </c>
      <c r="O26" s="27">
        <f t="shared" si="16"/>
        <v>76106.78089</v>
      </c>
      <c r="P26" s="27">
        <f t="shared" si="16"/>
        <v>32556321.94</v>
      </c>
      <c r="Q26" s="28"/>
    </row>
    <row r="27" ht="18.75" customHeight="1">
      <c r="B27" s="40" t="s">
        <v>42</v>
      </c>
      <c r="C27" s="41">
        <f t="shared" ref="C27:P27" si="17">C26/C17</f>
        <v>14.82505067</v>
      </c>
      <c r="D27" s="41">
        <f t="shared" si="17"/>
        <v>17.86432024</v>
      </c>
      <c r="E27" s="41">
        <f t="shared" si="17"/>
        <v>13.11168305</v>
      </c>
      <c r="F27" s="41">
        <f t="shared" si="17"/>
        <v>16.37592329</v>
      </c>
      <c r="G27" s="41">
        <f t="shared" si="17"/>
        <v>15.78594421</v>
      </c>
      <c r="H27" s="41">
        <f t="shared" si="17"/>
        <v>12.49349592</v>
      </c>
      <c r="I27" s="41">
        <f t="shared" si="17"/>
        <v>17.57136303</v>
      </c>
      <c r="J27" s="41">
        <f t="shared" si="17"/>
        <v>16.12029116</v>
      </c>
      <c r="K27" s="41">
        <f t="shared" si="17"/>
        <v>25.90073681</v>
      </c>
      <c r="L27" s="41">
        <f t="shared" si="17"/>
        <v>12.73533974</v>
      </c>
      <c r="M27" s="41">
        <f t="shared" si="17"/>
        <v>14.6860042</v>
      </c>
      <c r="N27" s="41">
        <f t="shared" si="17"/>
        <v>7.287209813</v>
      </c>
      <c r="O27" s="41">
        <f t="shared" si="17"/>
        <v>1.431823922</v>
      </c>
      <c r="P27" s="41">
        <f t="shared" si="17"/>
        <v>14.39027046</v>
      </c>
      <c r="Q27" s="42"/>
    </row>
    <row r="28" ht="18.75" customHeight="1">
      <c r="B28" s="40" t="s">
        <v>43</v>
      </c>
      <c r="C28" s="41">
        <f t="shared" ref="C28:P28" si="18">((C26)/C10)*100</f>
        <v>42.99264694</v>
      </c>
      <c r="D28" s="41">
        <f t="shared" si="18"/>
        <v>51.80652871</v>
      </c>
      <c r="E28" s="41">
        <f t="shared" si="18"/>
        <v>38.02388084</v>
      </c>
      <c r="F28" s="41">
        <f t="shared" si="18"/>
        <v>47.49017755</v>
      </c>
      <c r="G28" s="41">
        <f t="shared" si="18"/>
        <v>45.77923821</v>
      </c>
      <c r="H28" s="41">
        <f t="shared" si="18"/>
        <v>36.23113818</v>
      </c>
      <c r="I28" s="41">
        <f t="shared" si="18"/>
        <v>50.95695279</v>
      </c>
      <c r="J28" s="41">
        <f t="shared" si="18"/>
        <v>46.74884436</v>
      </c>
      <c r="K28" s="41">
        <f t="shared" si="18"/>
        <v>75.11213676</v>
      </c>
      <c r="L28" s="41">
        <f t="shared" si="18"/>
        <v>36.93248523</v>
      </c>
      <c r="M28" s="41">
        <f t="shared" si="18"/>
        <v>42.58941218</v>
      </c>
      <c r="N28" s="41">
        <f t="shared" si="18"/>
        <v>21.13290846</v>
      </c>
      <c r="O28" s="41">
        <f t="shared" si="18"/>
        <v>4.152289372</v>
      </c>
      <c r="P28" s="41">
        <f t="shared" si="18"/>
        <v>41.73178433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9">C6-(0.4*C7)+C19-C21</f>
        <v>2300802.979</v>
      </c>
      <c r="D30" s="27">
        <f t="shared" si="19"/>
        <v>4663631.078</v>
      </c>
      <c r="E30" s="27">
        <f t="shared" si="19"/>
        <v>2409043.148</v>
      </c>
      <c r="F30" s="27">
        <f t="shared" si="19"/>
        <v>1998068.305</v>
      </c>
      <c r="G30" s="27">
        <f t="shared" si="19"/>
        <v>1673617.269</v>
      </c>
      <c r="H30" s="27">
        <f t="shared" si="19"/>
        <v>812698.8571</v>
      </c>
      <c r="I30" s="27">
        <f t="shared" si="19"/>
        <v>662542.373</v>
      </c>
      <c r="J30" s="27">
        <f t="shared" si="19"/>
        <v>91772.39737</v>
      </c>
      <c r="K30" s="27">
        <f t="shared" si="19"/>
        <v>43985.90578</v>
      </c>
      <c r="L30" s="27">
        <f t="shared" si="19"/>
        <v>273560.7896</v>
      </c>
      <c r="M30" s="27">
        <f t="shared" si="19"/>
        <v>141599.7357</v>
      </c>
      <c r="N30" s="27">
        <f t="shared" si="19"/>
        <v>739200.9075</v>
      </c>
      <c r="O30" s="27">
        <f t="shared" si="19"/>
        <v>76102.05448</v>
      </c>
      <c r="P30" s="27">
        <f t="shared" si="19"/>
        <v>15886625.8</v>
      </c>
      <c r="Q30" s="28"/>
    </row>
    <row r="31" ht="18.75" customHeight="1">
      <c r="B31" s="40" t="s">
        <v>42</v>
      </c>
      <c r="C31" s="41">
        <f t="shared" ref="C31:P31" si="20">C30/C17</f>
        <v>6.842344698</v>
      </c>
      <c r="D31" s="41">
        <f t="shared" si="20"/>
        <v>12.46746101</v>
      </c>
      <c r="E31" s="41">
        <f t="shared" si="20"/>
        <v>5.694360556</v>
      </c>
      <c r="F31" s="41">
        <f t="shared" si="20"/>
        <v>7.466665124</v>
      </c>
      <c r="G31" s="41">
        <f t="shared" si="20"/>
        <v>7.374890065</v>
      </c>
      <c r="H31" s="41">
        <f t="shared" si="20"/>
        <v>7.127466222</v>
      </c>
      <c r="I31" s="41">
        <f t="shared" si="20"/>
        <v>8.399561577</v>
      </c>
      <c r="J31" s="41">
        <f t="shared" si="20"/>
        <v>1.043893369</v>
      </c>
      <c r="K31" s="41">
        <f t="shared" si="20"/>
        <v>25.82873108</v>
      </c>
      <c r="L31" s="41">
        <f t="shared" si="20"/>
        <v>2.121293181</v>
      </c>
      <c r="M31" s="41">
        <f t="shared" si="20"/>
        <v>7.014362423</v>
      </c>
      <c r="N31" s="41">
        <f t="shared" si="20"/>
        <v>4.939488118</v>
      </c>
      <c r="O31" s="41">
        <f t="shared" si="20"/>
        <v>1.431735002</v>
      </c>
      <c r="P31" s="41">
        <f t="shared" si="20"/>
        <v>7.022072161</v>
      </c>
      <c r="Q31" s="42"/>
    </row>
    <row r="32" ht="18.75" customHeight="1">
      <c r="B32" s="40" t="s">
        <v>43</v>
      </c>
      <c r="C32" s="41">
        <f t="shared" ref="C32:P32" si="21">((C30/C10)*100)</f>
        <v>19.84279962</v>
      </c>
      <c r="D32" s="41">
        <f t="shared" si="21"/>
        <v>36.15563694</v>
      </c>
      <c r="E32" s="41">
        <f t="shared" si="21"/>
        <v>16.51364561</v>
      </c>
      <c r="F32" s="41">
        <f t="shared" si="21"/>
        <v>21.65332886</v>
      </c>
      <c r="G32" s="41">
        <f t="shared" si="21"/>
        <v>21.38718119</v>
      </c>
      <c r="H32" s="41">
        <f t="shared" si="21"/>
        <v>20.66965204</v>
      </c>
      <c r="I32" s="41">
        <f t="shared" si="21"/>
        <v>24.35872857</v>
      </c>
      <c r="J32" s="41">
        <f t="shared" si="21"/>
        <v>3.027290771</v>
      </c>
      <c r="K32" s="41">
        <f t="shared" si="21"/>
        <v>74.90332014</v>
      </c>
      <c r="L32" s="41">
        <f t="shared" si="21"/>
        <v>6.151750226</v>
      </c>
      <c r="M32" s="41">
        <f t="shared" si="21"/>
        <v>20.34165103</v>
      </c>
      <c r="N32" s="41">
        <f t="shared" si="21"/>
        <v>14.32451554</v>
      </c>
      <c r="O32" s="41">
        <f t="shared" si="21"/>
        <v>4.152031505</v>
      </c>
      <c r="P32" s="41">
        <f t="shared" si="21"/>
        <v>20.36400927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14.29"/>
    <col customWidth="1" min="4" max="4" width="13.43"/>
    <col customWidth="1" min="5" max="6" width="13.71"/>
    <col customWidth="1" min="7" max="7" width="15.71"/>
    <col customWidth="1" min="8" max="8" width="13.57"/>
    <col customWidth="1" min="9" max="9" width="12.43"/>
    <col customWidth="1" min="10" max="10" width="14.14"/>
    <col customWidth="1" hidden="1" min="11" max="11" width="8.71"/>
    <col customWidth="1" min="12" max="12" width="0.14"/>
    <col customWidth="1" min="13" max="16" width="14.14"/>
    <col customWidth="1" min="17" max="17" width="19.71"/>
    <col customWidth="1" min="18" max="18" width="11.57"/>
    <col customWidth="1" min="19" max="19" width="12.0"/>
    <col customWidth="1" min="20" max="28" width="11.71"/>
    <col customWidth="1" min="29" max="33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2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11" t="s">
        <v>19</v>
      </c>
    </row>
    <row r="4" ht="18.0" customHeight="1">
      <c r="A4" s="7"/>
      <c r="B4" s="12" t="s">
        <v>20</v>
      </c>
      <c r="C4" s="13">
        <f t="shared" ref="C4:Q4" si="1">+S4</f>
        <v>26171538.85</v>
      </c>
      <c r="D4" s="13">
        <f t="shared" si="1"/>
        <v>27483703.44</v>
      </c>
      <c r="E4" s="13">
        <f t="shared" si="1"/>
        <v>35603322.38</v>
      </c>
      <c r="F4" s="13">
        <f t="shared" si="1"/>
        <v>21170523.59</v>
      </c>
      <c r="G4" s="13">
        <f t="shared" si="1"/>
        <v>20163058.01</v>
      </c>
      <c r="H4" s="13">
        <f t="shared" si="1"/>
        <v>12457429.69</v>
      </c>
      <c r="I4" s="13">
        <f t="shared" si="1"/>
        <v>10328669.07</v>
      </c>
      <c r="J4" s="13">
        <f t="shared" si="1"/>
        <v>13786348.6</v>
      </c>
      <c r="K4" s="13">
        <f t="shared" si="1"/>
        <v>210738.1426</v>
      </c>
      <c r="L4" s="13">
        <f t="shared" si="1"/>
        <v>581956.5706</v>
      </c>
      <c r="M4" s="13">
        <f t="shared" si="1"/>
        <v>14138985.33</v>
      </c>
      <c r="N4" s="13">
        <f t="shared" si="1"/>
        <v>3652247.055</v>
      </c>
      <c r="O4" s="13">
        <f t="shared" si="1"/>
        <v>15928545.86</v>
      </c>
      <c r="P4" s="13">
        <f t="shared" si="1"/>
        <v>9324408.001</v>
      </c>
      <c r="Q4" s="13">
        <f t="shared" si="1"/>
        <v>211001474.6</v>
      </c>
      <c r="S4" s="13">
        <v>2.61715388545E7</v>
      </c>
      <c r="T4" s="13">
        <v>2.748370343832E7</v>
      </c>
      <c r="U4" s="13">
        <v>3.5603322378529996E7</v>
      </c>
      <c r="V4" s="13">
        <v>2.117052359085E7</v>
      </c>
      <c r="W4" s="13">
        <v>2.0163058006759997E7</v>
      </c>
      <c r="X4" s="13">
        <v>1.245742969094E7</v>
      </c>
      <c r="Y4" s="13">
        <v>1.032866906769E7</v>
      </c>
      <c r="Z4" s="13">
        <v>1.378634860353E7</v>
      </c>
      <c r="AA4" s="13">
        <v>210738.14256</v>
      </c>
      <c r="AB4" s="13">
        <v>581956.57061</v>
      </c>
      <c r="AC4" s="13">
        <v>1.4138985326639999E7</v>
      </c>
      <c r="AD4" s="13">
        <v>3652247.05479</v>
      </c>
      <c r="AE4" s="13">
        <v>1.59285458566E7</v>
      </c>
      <c r="AF4" s="13">
        <v>9324408.000540001</v>
      </c>
      <c r="AG4" s="13">
        <v>2.1100147458286E8</v>
      </c>
    </row>
    <row r="5" ht="18.0" customHeight="1">
      <c r="A5" s="7"/>
      <c r="B5" s="12" t="s">
        <v>21</v>
      </c>
      <c r="C5" s="14">
        <f t="shared" ref="C5:Q5" si="2">C6+C8-(C7*0.4)-(C9*0.3)</f>
        <v>6018005.798</v>
      </c>
      <c r="D5" s="14">
        <f t="shared" si="2"/>
        <v>7800708.935</v>
      </c>
      <c r="E5" s="14">
        <f t="shared" si="2"/>
        <v>7649529.036</v>
      </c>
      <c r="F5" s="14">
        <f t="shared" si="2"/>
        <v>4522161.488</v>
      </c>
      <c r="G5" s="14">
        <f t="shared" si="2"/>
        <v>4254879.154</v>
      </c>
      <c r="H5" s="14">
        <f t="shared" si="2"/>
        <v>2058099.19</v>
      </c>
      <c r="I5" s="14">
        <f t="shared" si="2"/>
        <v>1809531.387</v>
      </c>
      <c r="J5" s="14">
        <f t="shared" si="2"/>
        <v>2028108.77</v>
      </c>
      <c r="K5" s="14">
        <f t="shared" si="2"/>
        <v>51946.90406</v>
      </c>
      <c r="L5" s="14">
        <f t="shared" si="2"/>
        <v>55354.26336</v>
      </c>
      <c r="M5" s="14">
        <f t="shared" si="2"/>
        <v>2013208.722</v>
      </c>
      <c r="N5" s="14">
        <f t="shared" si="2"/>
        <v>423150.6724</v>
      </c>
      <c r="O5" s="14">
        <f t="shared" si="2"/>
        <v>1996432.653</v>
      </c>
      <c r="P5" s="14">
        <f t="shared" si="2"/>
        <v>835518.7813</v>
      </c>
      <c r="Q5" s="15">
        <f t="shared" si="2"/>
        <v>41516635.75</v>
      </c>
      <c r="S5" s="16">
        <v>2639043.26589</v>
      </c>
      <c r="T5" s="16">
        <v>4873872.077260001</v>
      </c>
      <c r="U5" s="16">
        <v>3211938.94675</v>
      </c>
      <c r="V5" s="16">
        <v>2683042.29523</v>
      </c>
      <c r="W5" s="16">
        <v>2246586.49674</v>
      </c>
      <c r="X5" s="16">
        <v>1172005.43717</v>
      </c>
      <c r="Y5" s="16">
        <v>788805.30916</v>
      </c>
      <c r="Z5" s="16">
        <v>807668.7020800001</v>
      </c>
      <c r="AA5" s="16">
        <v>51267.37654</v>
      </c>
      <c r="AB5" s="16">
        <v>49786.625759999995</v>
      </c>
      <c r="AC5" s="16">
        <v>725368.0237100001</v>
      </c>
      <c r="AD5" s="16">
        <v>262797.00440000003</v>
      </c>
      <c r="AE5" s="16">
        <v>886616.50035</v>
      </c>
      <c r="AF5" s="16">
        <v>527661.90443</v>
      </c>
      <c r="AG5" s="16">
        <v>2.092645996547E7</v>
      </c>
    </row>
    <row r="6" ht="18.0" customHeight="1">
      <c r="A6" s="7"/>
      <c r="B6" s="17" t="s">
        <v>22</v>
      </c>
      <c r="C6" s="18">
        <f t="shared" ref="C6:Q6" si="3">+S5</f>
        <v>2639043.266</v>
      </c>
      <c r="D6" s="18">
        <f t="shared" si="3"/>
        <v>4873872.077</v>
      </c>
      <c r="E6" s="18">
        <f t="shared" si="3"/>
        <v>3211938.947</v>
      </c>
      <c r="F6" s="18">
        <f t="shared" si="3"/>
        <v>2683042.295</v>
      </c>
      <c r="G6" s="18">
        <f t="shared" si="3"/>
        <v>2246586.497</v>
      </c>
      <c r="H6" s="18">
        <f t="shared" si="3"/>
        <v>1172005.437</v>
      </c>
      <c r="I6" s="18">
        <f t="shared" si="3"/>
        <v>788805.3092</v>
      </c>
      <c r="J6" s="18">
        <f t="shared" si="3"/>
        <v>807668.7021</v>
      </c>
      <c r="K6" s="18">
        <f t="shared" si="3"/>
        <v>51267.37654</v>
      </c>
      <c r="L6" s="18">
        <f t="shared" si="3"/>
        <v>49786.62576</v>
      </c>
      <c r="M6" s="18">
        <f t="shared" si="3"/>
        <v>725368.0237</v>
      </c>
      <c r="N6" s="18">
        <f t="shared" si="3"/>
        <v>262797.0044</v>
      </c>
      <c r="O6" s="18">
        <f t="shared" si="3"/>
        <v>886616.5004</v>
      </c>
      <c r="P6" s="18">
        <f t="shared" si="3"/>
        <v>527661.9044</v>
      </c>
      <c r="Q6" s="18">
        <f t="shared" si="3"/>
        <v>20926459.97</v>
      </c>
      <c r="S6" s="13">
        <v>1714453.0978299999</v>
      </c>
      <c r="T6" s="13">
        <v>2279816.6013200004</v>
      </c>
      <c r="U6" s="13">
        <v>1617346.89658</v>
      </c>
      <c r="V6" s="13">
        <v>1037657.79725</v>
      </c>
      <c r="W6" s="13">
        <v>1191426.29154</v>
      </c>
      <c r="X6" s="13">
        <v>708461.33864</v>
      </c>
      <c r="Y6" s="13">
        <v>313331.63855000003</v>
      </c>
      <c r="Z6" s="13">
        <v>608843.65225</v>
      </c>
      <c r="AA6" s="13">
        <v>34057.56168</v>
      </c>
      <c r="AB6" s="13">
        <v>41353.411810000005</v>
      </c>
      <c r="AC6" s="13">
        <v>304424.33163</v>
      </c>
      <c r="AD6" s="13">
        <v>177816.75245</v>
      </c>
      <c r="AE6" s="13">
        <v>420433.57132</v>
      </c>
      <c r="AF6" s="13">
        <v>133620.43836</v>
      </c>
      <c r="AG6" s="13">
        <v>1.058304338121E7</v>
      </c>
    </row>
    <row r="7" ht="18.0" customHeight="1">
      <c r="A7" s="7"/>
      <c r="B7" s="19" t="s">
        <v>23</v>
      </c>
      <c r="C7" s="17">
        <f t="shared" ref="C7:Q7" si="4">+S6</f>
        <v>1714453.098</v>
      </c>
      <c r="D7" s="17">
        <f t="shared" si="4"/>
        <v>2279816.601</v>
      </c>
      <c r="E7" s="17">
        <f t="shared" si="4"/>
        <v>1617346.897</v>
      </c>
      <c r="F7" s="17">
        <f t="shared" si="4"/>
        <v>1037657.797</v>
      </c>
      <c r="G7" s="17">
        <f t="shared" si="4"/>
        <v>1191426.292</v>
      </c>
      <c r="H7" s="17">
        <f t="shared" si="4"/>
        <v>708461.3386</v>
      </c>
      <c r="I7" s="17">
        <f t="shared" si="4"/>
        <v>313331.6386</v>
      </c>
      <c r="J7" s="17">
        <f t="shared" si="4"/>
        <v>608843.6523</v>
      </c>
      <c r="K7" s="17">
        <f t="shared" si="4"/>
        <v>34057.56168</v>
      </c>
      <c r="L7" s="17">
        <f t="shared" si="4"/>
        <v>41353.41181</v>
      </c>
      <c r="M7" s="17">
        <f t="shared" si="4"/>
        <v>304424.3316</v>
      </c>
      <c r="N7" s="17">
        <f t="shared" si="4"/>
        <v>177816.7525</v>
      </c>
      <c r="O7" s="17">
        <f t="shared" si="4"/>
        <v>420433.5713</v>
      </c>
      <c r="P7" s="17">
        <f t="shared" si="4"/>
        <v>133620.4384</v>
      </c>
      <c r="Q7" s="17">
        <f t="shared" si="4"/>
        <v>10583043.38</v>
      </c>
      <c r="S7" s="13">
        <v>4540970.22013</v>
      </c>
      <c r="T7" s="13">
        <v>4463749.036859999</v>
      </c>
      <c r="U7" s="13">
        <v>5922366.840609999</v>
      </c>
      <c r="V7" s="13">
        <v>2684686.913</v>
      </c>
      <c r="W7" s="13">
        <v>2827890.14456</v>
      </c>
      <c r="X7" s="13">
        <v>1352298.73396</v>
      </c>
      <c r="Y7" s="13">
        <v>1330450.32429</v>
      </c>
      <c r="Z7" s="13">
        <v>1558262.51827</v>
      </c>
      <c r="AA7" s="13">
        <v>20239.85675</v>
      </c>
      <c r="AB7" s="13">
        <v>28641.314019999998</v>
      </c>
      <c r="AC7" s="13">
        <v>1537164.78795</v>
      </c>
      <c r="AD7" s="13">
        <v>288126.79274</v>
      </c>
      <c r="AE7" s="13">
        <v>1610436.73198</v>
      </c>
      <c r="AF7" s="13">
        <v>484156.634</v>
      </c>
      <c r="AG7" s="13">
        <v>2.864944084912E7</v>
      </c>
    </row>
    <row r="8" ht="18.0" customHeight="1">
      <c r="A8" s="7"/>
      <c r="B8" s="17" t="s">
        <v>24</v>
      </c>
      <c r="C8" s="17">
        <f t="shared" ref="C8:Q8" si="5">+S7</f>
        <v>4540970.22</v>
      </c>
      <c r="D8" s="17">
        <f t="shared" si="5"/>
        <v>4463749.037</v>
      </c>
      <c r="E8" s="17">
        <f t="shared" si="5"/>
        <v>5922366.841</v>
      </c>
      <c r="F8" s="17">
        <f t="shared" si="5"/>
        <v>2684686.913</v>
      </c>
      <c r="G8" s="17">
        <f t="shared" si="5"/>
        <v>2827890.145</v>
      </c>
      <c r="H8" s="17">
        <f t="shared" si="5"/>
        <v>1352298.734</v>
      </c>
      <c r="I8" s="17">
        <f t="shared" si="5"/>
        <v>1330450.324</v>
      </c>
      <c r="J8" s="17">
        <f t="shared" si="5"/>
        <v>1558262.518</v>
      </c>
      <c r="K8" s="17">
        <f t="shared" si="5"/>
        <v>20239.85675</v>
      </c>
      <c r="L8" s="17">
        <f t="shared" si="5"/>
        <v>28641.31402</v>
      </c>
      <c r="M8" s="17">
        <f t="shared" si="5"/>
        <v>1537164.788</v>
      </c>
      <c r="N8" s="17">
        <f t="shared" si="5"/>
        <v>288126.7927</v>
      </c>
      <c r="O8" s="17">
        <f t="shared" si="5"/>
        <v>1610436.732</v>
      </c>
      <c r="P8" s="17">
        <f t="shared" si="5"/>
        <v>484156.634</v>
      </c>
      <c r="Q8" s="17">
        <f t="shared" si="5"/>
        <v>28649440.85</v>
      </c>
      <c r="S8" s="13">
        <v>1587421.49623</v>
      </c>
      <c r="T8" s="13">
        <v>2083285.12795</v>
      </c>
      <c r="U8" s="13">
        <v>2792793.3084400003</v>
      </c>
      <c r="V8" s="13">
        <v>1435015.3392699999</v>
      </c>
      <c r="W8" s="13">
        <v>1143423.23535</v>
      </c>
      <c r="X8" s="13">
        <v>609401.48522</v>
      </c>
      <c r="Y8" s="13">
        <v>614638.63546</v>
      </c>
      <c r="Z8" s="13">
        <v>314283.29853</v>
      </c>
      <c r="AA8" s="13">
        <v>19791.01521</v>
      </c>
      <c r="AB8" s="13">
        <v>21774.37233</v>
      </c>
      <c r="AC8" s="13">
        <v>425181.19112000003</v>
      </c>
      <c r="AD8" s="13">
        <v>188821.41237</v>
      </c>
      <c r="AE8" s="13">
        <v>1108157.16948</v>
      </c>
      <c r="AF8" s="13">
        <v>409505.27266</v>
      </c>
      <c r="AG8" s="13">
        <v>1.2753492359620001E7</v>
      </c>
    </row>
    <row r="9" ht="18.0" customHeight="1">
      <c r="A9" s="7"/>
      <c r="B9" s="19" t="s">
        <v>25</v>
      </c>
      <c r="C9" s="17">
        <f t="shared" ref="C9:Q9" si="6">+S8</f>
        <v>1587421.496</v>
      </c>
      <c r="D9" s="17">
        <f t="shared" si="6"/>
        <v>2083285.128</v>
      </c>
      <c r="E9" s="17">
        <f t="shared" si="6"/>
        <v>2792793.308</v>
      </c>
      <c r="F9" s="17">
        <f t="shared" si="6"/>
        <v>1435015.339</v>
      </c>
      <c r="G9" s="17">
        <f t="shared" si="6"/>
        <v>1143423.235</v>
      </c>
      <c r="H9" s="17">
        <f t="shared" si="6"/>
        <v>609401.4852</v>
      </c>
      <c r="I9" s="17">
        <f t="shared" si="6"/>
        <v>614638.6355</v>
      </c>
      <c r="J9" s="17">
        <f t="shared" si="6"/>
        <v>314283.2985</v>
      </c>
      <c r="K9" s="17">
        <f t="shared" si="6"/>
        <v>19791.01521</v>
      </c>
      <c r="L9" s="17">
        <f t="shared" si="6"/>
        <v>21774.37233</v>
      </c>
      <c r="M9" s="17">
        <f t="shared" si="6"/>
        <v>425181.1911</v>
      </c>
      <c r="N9" s="17">
        <f t="shared" si="6"/>
        <v>188821.4124</v>
      </c>
      <c r="O9" s="17">
        <f t="shared" si="6"/>
        <v>1108157.169</v>
      </c>
      <c r="P9" s="17">
        <f t="shared" si="6"/>
        <v>409505.2727</v>
      </c>
      <c r="Q9" s="17">
        <f t="shared" si="6"/>
        <v>12753492.36</v>
      </c>
      <c r="S9" s="20">
        <v>4407932.9335</v>
      </c>
      <c r="T9" s="20">
        <v>3732466.49152</v>
      </c>
      <c r="U9" s="20">
        <v>5371891.09721</v>
      </c>
      <c r="V9" s="20">
        <v>4474378.65384</v>
      </c>
      <c r="W9" s="20">
        <v>3378751.66077</v>
      </c>
      <c r="X9" s="20">
        <v>2041811.31813</v>
      </c>
      <c r="Y9" s="20">
        <v>1388311.9825799998</v>
      </c>
      <c r="Z9" s="20">
        <v>5981.891259999999</v>
      </c>
      <c r="AA9" s="20">
        <v>36036.06474</v>
      </c>
      <c r="AB9" s="20">
        <v>15614.05862</v>
      </c>
      <c r="AC9" s="20">
        <v>456160.0506</v>
      </c>
      <c r="AD9" s="20">
        <v>462803.01357</v>
      </c>
      <c r="AE9" s="20">
        <v>2559028.1757</v>
      </c>
      <c r="AF9" s="20">
        <v>57420.73584</v>
      </c>
      <c r="AG9" s="20">
        <v>2.838858812788E7</v>
      </c>
    </row>
    <row r="10" ht="18.0" customHeight="1">
      <c r="A10" s="7"/>
      <c r="B10" s="12" t="s">
        <v>26</v>
      </c>
      <c r="C10" s="14">
        <f t="shared" ref="C10:Q10" si="7">SUM(C11:C13)</f>
        <v>11288320.36</v>
      </c>
      <c r="D10" s="14">
        <f t="shared" si="7"/>
        <v>12127029.72</v>
      </c>
      <c r="E10" s="14">
        <f t="shared" si="7"/>
        <v>15214344.86</v>
      </c>
      <c r="F10" s="14">
        <f t="shared" si="7"/>
        <v>8813629.249</v>
      </c>
      <c r="G10" s="14">
        <f t="shared" si="7"/>
        <v>7688244.693</v>
      </c>
      <c r="H10" s="14">
        <f t="shared" si="7"/>
        <v>4256590.916</v>
      </c>
      <c r="I10" s="14">
        <f t="shared" si="7"/>
        <v>3007271.545</v>
      </c>
      <c r="J10" s="14">
        <f t="shared" si="7"/>
        <v>3331718.941</v>
      </c>
      <c r="K10" s="14">
        <f t="shared" si="7"/>
        <v>56998.51344</v>
      </c>
      <c r="L10" s="14">
        <f t="shared" si="7"/>
        <v>19158.68835</v>
      </c>
      <c r="M10" s="14">
        <f t="shared" si="7"/>
        <v>4460039.552</v>
      </c>
      <c r="N10" s="14">
        <f t="shared" si="7"/>
        <v>919237.7644</v>
      </c>
      <c r="O10" s="14">
        <f t="shared" si="7"/>
        <v>4683930.313</v>
      </c>
      <c r="P10" s="14">
        <f t="shared" si="7"/>
        <v>2316550.817</v>
      </c>
      <c r="Q10" s="15">
        <f t="shared" si="7"/>
        <v>78183065.93</v>
      </c>
      <c r="S10" s="20">
        <v>6870917.15959</v>
      </c>
      <c r="T10" s="20">
        <v>8393788.32986</v>
      </c>
      <c r="U10" s="20">
        <v>9792071.77741</v>
      </c>
      <c r="V10" s="20">
        <v>4335855.42437</v>
      </c>
      <c r="W10" s="20">
        <v>4303050.21726</v>
      </c>
      <c r="X10" s="20">
        <v>2212882.63785</v>
      </c>
      <c r="Y10" s="20">
        <v>1614898.27838</v>
      </c>
      <c r="Z10" s="20">
        <v>3324519.7416</v>
      </c>
      <c r="AA10" s="20">
        <v>18353.49184</v>
      </c>
      <c r="AB10" s="20">
        <v>3488.7006499999998</v>
      </c>
      <c r="AC10" s="20">
        <v>4002293.5986599997</v>
      </c>
      <c r="AD10" s="20">
        <v>453486.67092</v>
      </c>
      <c r="AE10" s="20">
        <v>2124734.1576300003</v>
      </c>
      <c r="AF10" s="20">
        <v>2255898.9215700002</v>
      </c>
      <c r="AG10" s="20">
        <v>4.970623910759E7</v>
      </c>
    </row>
    <row r="11" ht="18.0" customHeight="1">
      <c r="A11" s="7"/>
      <c r="B11" s="17" t="s">
        <v>27</v>
      </c>
      <c r="C11" s="18">
        <f t="shared" ref="C11:Q11" si="8">+S9</f>
        <v>4407932.934</v>
      </c>
      <c r="D11" s="18">
        <f t="shared" si="8"/>
        <v>3732466.492</v>
      </c>
      <c r="E11" s="18">
        <f t="shared" si="8"/>
        <v>5371891.097</v>
      </c>
      <c r="F11" s="18">
        <f t="shared" si="8"/>
        <v>4474378.654</v>
      </c>
      <c r="G11" s="18">
        <f t="shared" si="8"/>
        <v>3378751.661</v>
      </c>
      <c r="H11" s="18">
        <f t="shared" si="8"/>
        <v>2041811.318</v>
      </c>
      <c r="I11" s="18">
        <f t="shared" si="8"/>
        <v>1388311.983</v>
      </c>
      <c r="J11" s="18">
        <f t="shared" si="8"/>
        <v>5981.89126</v>
      </c>
      <c r="K11" s="18">
        <f t="shared" si="8"/>
        <v>36036.06474</v>
      </c>
      <c r="L11" s="18">
        <f t="shared" si="8"/>
        <v>15614.05862</v>
      </c>
      <c r="M11" s="18">
        <f t="shared" si="8"/>
        <v>456160.0506</v>
      </c>
      <c r="N11" s="18">
        <f t="shared" si="8"/>
        <v>462803.0136</v>
      </c>
      <c r="O11" s="18">
        <f t="shared" si="8"/>
        <v>2559028.176</v>
      </c>
      <c r="P11" s="18">
        <f t="shared" si="8"/>
        <v>57420.73584</v>
      </c>
      <c r="Q11" s="18">
        <f t="shared" si="8"/>
        <v>28388588.13</v>
      </c>
      <c r="S11" s="20">
        <v>9470.27166</v>
      </c>
      <c r="T11" s="20">
        <v>774.89643</v>
      </c>
      <c r="U11" s="20">
        <v>50381.98606</v>
      </c>
      <c r="V11" s="20">
        <v>3395.1709100000003</v>
      </c>
      <c r="W11" s="20">
        <v>6442.81452</v>
      </c>
      <c r="X11" s="20">
        <v>1896.9598600000002</v>
      </c>
      <c r="Y11" s="20">
        <v>4061.28411</v>
      </c>
      <c r="Z11" s="20">
        <v>1217.30803</v>
      </c>
      <c r="AA11" s="20">
        <v>2608.95686</v>
      </c>
      <c r="AB11" s="20">
        <v>55.92908</v>
      </c>
      <c r="AC11" s="20">
        <v>1585.90261</v>
      </c>
      <c r="AD11" s="20">
        <v>2948.07986</v>
      </c>
      <c r="AE11" s="20">
        <v>167.98002</v>
      </c>
      <c r="AF11" s="20">
        <v>3231.1593399999997</v>
      </c>
      <c r="AG11" s="20">
        <v>88238.69935</v>
      </c>
    </row>
    <row r="12" ht="18.0" customHeight="1">
      <c r="A12" s="7"/>
      <c r="B12" s="17" t="s">
        <v>28</v>
      </c>
      <c r="C12" s="18">
        <f t="shared" ref="C12:Q12" si="9">+S10</f>
        <v>6870917.16</v>
      </c>
      <c r="D12" s="18">
        <f t="shared" si="9"/>
        <v>8393788.33</v>
      </c>
      <c r="E12" s="18">
        <f t="shared" si="9"/>
        <v>9792071.777</v>
      </c>
      <c r="F12" s="18">
        <f t="shared" si="9"/>
        <v>4335855.424</v>
      </c>
      <c r="G12" s="18">
        <f t="shared" si="9"/>
        <v>4303050.217</v>
      </c>
      <c r="H12" s="18">
        <f t="shared" si="9"/>
        <v>2212882.638</v>
      </c>
      <c r="I12" s="18">
        <f t="shared" si="9"/>
        <v>1614898.278</v>
      </c>
      <c r="J12" s="18">
        <f t="shared" si="9"/>
        <v>3324519.742</v>
      </c>
      <c r="K12" s="18">
        <f t="shared" si="9"/>
        <v>18353.49184</v>
      </c>
      <c r="L12" s="18">
        <f t="shared" si="9"/>
        <v>3488.70065</v>
      </c>
      <c r="M12" s="18">
        <f t="shared" si="9"/>
        <v>4002293.599</v>
      </c>
      <c r="N12" s="18">
        <f t="shared" si="9"/>
        <v>453486.6709</v>
      </c>
      <c r="O12" s="18">
        <f t="shared" si="9"/>
        <v>2124734.158</v>
      </c>
      <c r="P12" s="18">
        <f t="shared" si="9"/>
        <v>2255898.922</v>
      </c>
      <c r="Q12" s="18">
        <f t="shared" si="9"/>
        <v>49706239.11</v>
      </c>
    </row>
    <row r="13" ht="20.25" customHeight="1">
      <c r="A13" s="7"/>
      <c r="B13" s="17" t="s">
        <v>29</v>
      </c>
      <c r="C13" s="18">
        <f t="shared" ref="C13:Q13" si="10">+S11</f>
        <v>9470.27166</v>
      </c>
      <c r="D13" s="18">
        <f t="shared" si="10"/>
        <v>774.89643</v>
      </c>
      <c r="E13" s="18">
        <f t="shared" si="10"/>
        <v>50381.98606</v>
      </c>
      <c r="F13" s="18">
        <f t="shared" si="10"/>
        <v>3395.17091</v>
      </c>
      <c r="G13" s="18">
        <f t="shared" si="10"/>
        <v>6442.81452</v>
      </c>
      <c r="H13" s="18">
        <f t="shared" si="10"/>
        <v>1896.95986</v>
      </c>
      <c r="I13" s="18">
        <f t="shared" si="10"/>
        <v>4061.28411</v>
      </c>
      <c r="J13" s="18">
        <f t="shared" si="10"/>
        <v>1217.30803</v>
      </c>
      <c r="K13" s="18">
        <f t="shared" si="10"/>
        <v>2608.95686</v>
      </c>
      <c r="L13" s="18">
        <f t="shared" si="10"/>
        <v>55.92908</v>
      </c>
      <c r="M13" s="18">
        <f t="shared" si="10"/>
        <v>1585.90261</v>
      </c>
      <c r="N13" s="18">
        <f t="shared" si="10"/>
        <v>2948.07986</v>
      </c>
      <c r="O13" s="18">
        <f t="shared" si="10"/>
        <v>167.98002</v>
      </c>
      <c r="P13" s="18">
        <f t="shared" si="10"/>
        <v>3231.15934</v>
      </c>
      <c r="Q13" s="18">
        <f t="shared" si="10"/>
        <v>88238.69935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Q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BDB</v>
      </c>
      <c r="M15" s="10" t="str">
        <f t="shared" si="11"/>
        <v>BIE</v>
      </c>
      <c r="N15" s="10" t="str">
        <f t="shared" si="11"/>
        <v>BFO</v>
      </c>
      <c r="O15" s="10" t="str">
        <f t="shared" si="11"/>
        <v>BFS</v>
      </c>
      <c r="P15" s="10" t="str">
        <f t="shared" si="11"/>
        <v>BPR</v>
      </c>
      <c r="Q15" s="23" t="str">
        <f t="shared" si="11"/>
        <v>SISTEMA BMU
</v>
      </c>
    </row>
    <row r="16" ht="19.5" customHeight="1">
      <c r="B16" s="19" t="s">
        <v>31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>
        <v>0.029</v>
      </c>
    </row>
    <row r="17" ht="19.5" customHeight="1">
      <c r="B17" s="26" t="s">
        <v>32</v>
      </c>
      <c r="C17" s="27">
        <f t="shared" ref="C17:Q17" si="12">C16*C10</f>
        <v>327361.2906</v>
      </c>
      <c r="D17" s="27">
        <f t="shared" si="12"/>
        <v>351683.8618</v>
      </c>
      <c r="E17" s="27">
        <f t="shared" si="12"/>
        <v>441216.001</v>
      </c>
      <c r="F17" s="27">
        <f t="shared" si="12"/>
        <v>255595.2482</v>
      </c>
      <c r="G17" s="27">
        <f t="shared" si="12"/>
        <v>222959.0961</v>
      </c>
      <c r="H17" s="27">
        <f t="shared" si="12"/>
        <v>123441.1366</v>
      </c>
      <c r="I17" s="27">
        <f t="shared" si="12"/>
        <v>87210.87481</v>
      </c>
      <c r="J17" s="27">
        <f t="shared" si="12"/>
        <v>96619.84929</v>
      </c>
      <c r="K17" s="27">
        <f t="shared" si="12"/>
        <v>1652.95689</v>
      </c>
      <c r="L17" s="27">
        <f t="shared" si="12"/>
        <v>555.6019622</v>
      </c>
      <c r="M17" s="27">
        <f t="shared" si="12"/>
        <v>129341.147</v>
      </c>
      <c r="N17" s="27">
        <f t="shared" si="12"/>
        <v>26657.89517</v>
      </c>
      <c r="O17" s="27">
        <f t="shared" si="12"/>
        <v>135833.9791</v>
      </c>
      <c r="P17" s="27">
        <f t="shared" si="12"/>
        <v>67179.97369</v>
      </c>
      <c r="Q17" s="28">
        <f t="shared" si="12"/>
        <v>2267308.912</v>
      </c>
    </row>
    <row r="18" ht="29.25" customHeight="1">
      <c r="B18" s="29" t="s">
        <v>33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>
        <v>0.7</v>
      </c>
    </row>
    <row r="19" ht="21.0" customHeight="1">
      <c r="B19" s="26" t="s">
        <v>34</v>
      </c>
      <c r="C19" s="27">
        <f t="shared" ref="C19:Q19" si="13">C9*C18</f>
        <v>1111195.047</v>
      </c>
      <c r="D19" s="27">
        <f t="shared" si="13"/>
        <v>1458299.59</v>
      </c>
      <c r="E19" s="27">
        <f t="shared" si="13"/>
        <v>1954955.316</v>
      </c>
      <c r="F19" s="27">
        <f t="shared" si="13"/>
        <v>1004510.737</v>
      </c>
      <c r="G19" s="27">
        <f t="shared" si="13"/>
        <v>800396.2647</v>
      </c>
      <c r="H19" s="27">
        <f t="shared" si="13"/>
        <v>426581.0397</v>
      </c>
      <c r="I19" s="27">
        <f t="shared" si="13"/>
        <v>430247.0448</v>
      </c>
      <c r="J19" s="27">
        <f t="shared" si="13"/>
        <v>219998.309</v>
      </c>
      <c r="K19" s="27">
        <f t="shared" si="13"/>
        <v>13853.71065</v>
      </c>
      <c r="L19" s="27">
        <f t="shared" si="13"/>
        <v>15242.06063</v>
      </c>
      <c r="M19" s="27">
        <f t="shared" si="13"/>
        <v>297626.8338</v>
      </c>
      <c r="N19" s="27">
        <f t="shared" si="13"/>
        <v>132174.9887</v>
      </c>
      <c r="O19" s="27">
        <f t="shared" si="13"/>
        <v>775710.0186</v>
      </c>
      <c r="P19" s="27">
        <f t="shared" si="13"/>
        <v>286653.6909</v>
      </c>
      <c r="Q19" s="28">
        <f t="shared" si="13"/>
        <v>8927444.652</v>
      </c>
    </row>
    <row r="20" ht="31.5" customHeight="1">
      <c r="B20" s="29" t="s">
        <v>35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>
        <v>0.047</v>
      </c>
      <c r="T20" s="32"/>
    </row>
    <row r="21" ht="20.25" customHeight="1">
      <c r="B21" s="26" t="s">
        <v>36</v>
      </c>
      <c r="C21" s="27">
        <f t="shared" ref="C21:Q21" si="14">C20*C4</f>
        <v>1230062.326</v>
      </c>
      <c r="D21" s="27">
        <f t="shared" si="14"/>
        <v>1291734.062</v>
      </c>
      <c r="E21" s="27">
        <f t="shared" si="14"/>
        <v>1673356.152</v>
      </c>
      <c r="F21" s="27">
        <f t="shared" si="14"/>
        <v>995014.6088</v>
      </c>
      <c r="G21" s="27">
        <f t="shared" si="14"/>
        <v>947663.7263</v>
      </c>
      <c r="H21" s="27">
        <f t="shared" si="14"/>
        <v>585499.1955</v>
      </c>
      <c r="I21" s="27">
        <f t="shared" si="14"/>
        <v>485447.4462</v>
      </c>
      <c r="J21" s="27">
        <f t="shared" si="14"/>
        <v>647958.3844</v>
      </c>
      <c r="K21" s="27">
        <f t="shared" si="14"/>
        <v>9904.6927</v>
      </c>
      <c r="L21" s="27">
        <f t="shared" si="14"/>
        <v>27351.95882</v>
      </c>
      <c r="M21" s="27">
        <f t="shared" si="14"/>
        <v>664532.3104</v>
      </c>
      <c r="N21" s="27">
        <f t="shared" si="14"/>
        <v>171655.6116</v>
      </c>
      <c r="O21" s="27">
        <f t="shared" si="14"/>
        <v>748641.6553</v>
      </c>
      <c r="P21" s="27">
        <f t="shared" si="14"/>
        <v>438247.176</v>
      </c>
      <c r="Q21" s="28">
        <f t="shared" si="14"/>
        <v>9917069.305</v>
      </c>
    </row>
    <row r="22" ht="32.25" customHeight="1">
      <c r="B22" s="29" t="s">
        <v>37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Q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BDB</v>
      </c>
      <c r="M24" s="23" t="str">
        <f t="shared" si="15"/>
        <v>BIE</v>
      </c>
      <c r="N24" s="23" t="str">
        <f t="shared" si="15"/>
        <v>BFO</v>
      </c>
      <c r="O24" s="23" t="str">
        <f t="shared" si="15"/>
        <v>BFS</v>
      </c>
      <c r="P24" s="23" t="str">
        <f t="shared" si="15"/>
        <v>BPR</v>
      </c>
      <c r="Q24" s="23" t="str">
        <f t="shared" si="15"/>
        <v>SISTEMA BMU
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Q26" si="16">C5-C21</f>
        <v>4787943.472</v>
      </c>
      <c r="D26" s="27">
        <f t="shared" si="16"/>
        <v>6508974.874</v>
      </c>
      <c r="E26" s="27">
        <f t="shared" si="16"/>
        <v>5976172.884</v>
      </c>
      <c r="F26" s="27">
        <f t="shared" si="16"/>
        <v>3527146.879</v>
      </c>
      <c r="G26" s="27">
        <f t="shared" si="16"/>
        <v>3307215.428</v>
      </c>
      <c r="H26" s="27">
        <f t="shared" si="16"/>
        <v>1472599.995</v>
      </c>
      <c r="I26" s="27">
        <f t="shared" si="16"/>
        <v>1324083.941</v>
      </c>
      <c r="J26" s="27">
        <f t="shared" si="16"/>
        <v>1380150.386</v>
      </c>
      <c r="K26" s="27">
        <f t="shared" si="16"/>
        <v>42042.21135</v>
      </c>
      <c r="L26" s="27">
        <f t="shared" si="16"/>
        <v>28002.30454</v>
      </c>
      <c r="M26" s="27">
        <f t="shared" si="16"/>
        <v>1348676.411</v>
      </c>
      <c r="N26" s="27">
        <f t="shared" si="16"/>
        <v>251495.0609</v>
      </c>
      <c r="O26" s="27">
        <f t="shared" si="16"/>
        <v>1247790.998</v>
      </c>
      <c r="P26" s="27">
        <f t="shared" si="16"/>
        <v>397271.6053</v>
      </c>
      <c r="Q26" s="28">
        <f t="shared" si="16"/>
        <v>31599566.45</v>
      </c>
    </row>
    <row r="27" ht="18.75" customHeight="1">
      <c r="B27" s="40" t="s">
        <v>42</v>
      </c>
      <c r="C27" s="41">
        <f t="shared" ref="C27:Q27" si="17">C26/C17</f>
        <v>14.62586937</v>
      </c>
      <c r="D27" s="41">
        <f t="shared" si="17"/>
        <v>18.50802832</v>
      </c>
      <c r="E27" s="41">
        <f t="shared" si="17"/>
        <v>13.54477823</v>
      </c>
      <c r="F27" s="41">
        <f t="shared" si="17"/>
        <v>13.79973573</v>
      </c>
      <c r="G27" s="41">
        <f t="shared" si="17"/>
        <v>14.83328326</v>
      </c>
      <c r="H27" s="41">
        <f t="shared" si="17"/>
        <v>11.92957255</v>
      </c>
      <c r="I27" s="41">
        <f t="shared" si="17"/>
        <v>15.18255543</v>
      </c>
      <c r="J27" s="41">
        <f t="shared" si="17"/>
        <v>14.28433594</v>
      </c>
      <c r="K27" s="41">
        <f t="shared" si="17"/>
        <v>25.434548</v>
      </c>
      <c r="L27" s="41">
        <f t="shared" si="17"/>
        <v>50.39993817</v>
      </c>
      <c r="M27" s="41">
        <f t="shared" si="17"/>
        <v>10.42728043</v>
      </c>
      <c r="N27" s="41">
        <f t="shared" si="17"/>
        <v>9.434167976</v>
      </c>
      <c r="O27" s="41">
        <f t="shared" si="17"/>
        <v>9.186147723</v>
      </c>
      <c r="P27" s="41">
        <f t="shared" si="17"/>
        <v>5.913542139</v>
      </c>
      <c r="Q27" s="42">
        <f t="shared" si="17"/>
        <v>13.93703623</v>
      </c>
    </row>
    <row r="28" ht="18.75" customHeight="1">
      <c r="B28" s="40" t="s">
        <v>43</v>
      </c>
      <c r="C28" s="41">
        <f t="shared" ref="C28:Q28" si="18">((C26)/C10)*100</f>
        <v>42.41502116</v>
      </c>
      <c r="D28" s="41">
        <f t="shared" si="18"/>
        <v>53.67328212</v>
      </c>
      <c r="E28" s="41">
        <f t="shared" si="18"/>
        <v>39.27985687</v>
      </c>
      <c r="F28" s="41">
        <f t="shared" si="18"/>
        <v>40.01923361</v>
      </c>
      <c r="G28" s="41">
        <f t="shared" si="18"/>
        <v>43.01652146</v>
      </c>
      <c r="H28" s="41">
        <f t="shared" si="18"/>
        <v>34.5957604</v>
      </c>
      <c r="I28" s="41">
        <f t="shared" si="18"/>
        <v>44.02941076</v>
      </c>
      <c r="J28" s="41">
        <f t="shared" si="18"/>
        <v>41.42457422</v>
      </c>
      <c r="K28" s="41">
        <f t="shared" si="18"/>
        <v>73.7601892</v>
      </c>
      <c r="L28" s="41">
        <f t="shared" si="18"/>
        <v>146.1598207</v>
      </c>
      <c r="M28" s="41">
        <f t="shared" si="18"/>
        <v>30.23911326</v>
      </c>
      <c r="N28" s="41">
        <f t="shared" si="18"/>
        <v>27.35908713</v>
      </c>
      <c r="O28" s="41">
        <f t="shared" si="18"/>
        <v>26.6398284</v>
      </c>
      <c r="P28" s="41">
        <f t="shared" si="18"/>
        <v>17.1492722</v>
      </c>
      <c r="Q28" s="42">
        <f t="shared" si="18"/>
        <v>40.41740506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Q30" si="19">C6-(0.4*C7)+C19-C21</f>
        <v>1834394.748</v>
      </c>
      <c r="D30" s="27">
        <f t="shared" si="19"/>
        <v>4128510.965</v>
      </c>
      <c r="E30" s="27">
        <f t="shared" si="19"/>
        <v>2846599.352</v>
      </c>
      <c r="F30" s="27">
        <f t="shared" si="19"/>
        <v>2277475.305</v>
      </c>
      <c r="G30" s="27">
        <f t="shared" si="19"/>
        <v>1622748.519</v>
      </c>
      <c r="H30" s="27">
        <f t="shared" si="19"/>
        <v>729702.7459</v>
      </c>
      <c r="I30" s="27">
        <f t="shared" si="19"/>
        <v>608272.2524</v>
      </c>
      <c r="J30" s="27">
        <f t="shared" si="19"/>
        <v>136171.1658</v>
      </c>
      <c r="K30" s="27">
        <f t="shared" si="19"/>
        <v>41593.36981</v>
      </c>
      <c r="L30" s="27">
        <f t="shared" si="19"/>
        <v>21135.36285</v>
      </c>
      <c r="M30" s="27">
        <f t="shared" si="19"/>
        <v>236692.8145</v>
      </c>
      <c r="N30" s="27">
        <f t="shared" si="19"/>
        <v>152189.6805</v>
      </c>
      <c r="O30" s="27">
        <f t="shared" si="19"/>
        <v>745511.4352</v>
      </c>
      <c r="P30" s="27">
        <f t="shared" si="19"/>
        <v>322620.2439</v>
      </c>
      <c r="Q30" s="28">
        <f t="shared" si="19"/>
        <v>15703617.96</v>
      </c>
    </row>
    <row r="31" ht="18.75" customHeight="1">
      <c r="B31" s="40" t="s">
        <v>42</v>
      </c>
      <c r="C31" s="41">
        <f t="shared" ref="C31:Q31" si="20">C30/C17</f>
        <v>5.603578678</v>
      </c>
      <c r="D31" s="41">
        <f t="shared" si="20"/>
        <v>11.7392676</v>
      </c>
      <c r="E31" s="41">
        <f t="shared" si="20"/>
        <v>6.451713777</v>
      </c>
      <c r="F31" s="41">
        <f t="shared" si="20"/>
        <v>8.910475922</v>
      </c>
      <c r="G31" s="41">
        <f t="shared" si="20"/>
        <v>7.278234201</v>
      </c>
      <c r="H31" s="41">
        <f t="shared" si="20"/>
        <v>5.911341764</v>
      </c>
      <c r="I31" s="41">
        <f t="shared" si="20"/>
        <v>6.974729398</v>
      </c>
      <c r="J31" s="41">
        <f t="shared" si="20"/>
        <v>1.409349805</v>
      </c>
      <c r="K31" s="41">
        <f t="shared" si="20"/>
        <v>25.16300944</v>
      </c>
      <c r="L31" s="41">
        <f t="shared" si="20"/>
        <v>38.04047553</v>
      </c>
      <c r="M31" s="41">
        <f t="shared" si="20"/>
        <v>1.829988522</v>
      </c>
      <c r="N31" s="41">
        <f t="shared" si="20"/>
        <v>5.708990885</v>
      </c>
      <c r="O31" s="41">
        <f t="shared" si="20"/>
        <v>5.488401652</v>
      </c>
      <c r="P31" s="41">
        <f t="shared" si="20"/>
        <v>4.802327632</v>
      </c>
      <c r="Q31" s="42">
        <f t="shared" si="20"/>
        <v>6.92610428</v>
      </c>
    </row>
    <row r="32" ht="18.75" customHeight="1">
      <c r="B32" s="40" t="s">
        <v>43</v>
      </c>
      <c r="C32" s="41">
        <f t="shared" ref="C32:Q32" si="21">((C30/C10)*100)</f>
        <v>16.25037817</v>
      </c>
      <c r="D32" s="41">
        <f t="shared" si="21"/>
        <v>34.04387604</v>
      </c>
      <c r="E32" s="41">
        <f t="shared" si="21"/>
        <v>18.70996995</v>
      </c>
      <c r="F32" s="41">
        <f t="shared" si="21"/>
        <v>25.84038017</v>
      </c>
      <c r="G32" s="41">
        <f t="shared" si="21"/>
        <v>21.10687918</v>
      </c>
      <c r="H32" s="41">
        <f t="shared" si="21"/>
        <v>17.14289111</v>
      </c>
      <c r="I32" s="41">
        <f t="shared" si="21"/>
        <v>20.22671526</v>
      </c>
      <c r="J32" s="41">
        <f t="shared" si="21"/>
        <v>4.087114436</v>
      </c>
      <c r="K32" s="41">
        <f t="shared" si="21"/>
        <v>72.97272737</v>
      </c>
      <c r="L32" s="41">
        <f t="shared" si="21"/>
        <v>110.3173791</v>
      </c>
      <c r="M32" s="41">
        <f t="shared" si="21"/>
        <v>5.306966715</v>
      </c>
      <c r="N32" s="41">
        <f t="shared" si="21"/>
        <v>16.55607357</v>
      </c>
      <c r="O32" s="41">
        <f t="shared" si="21"/>
        <v>15.91636479</v>
      </c>
      <c r="P32" s="41">
        <f t="shared" si="21"/>
        <v>13.92675013</v>
      </c>
      <c r="Q32" s="42">
        <f t="shared" si="21"/>
        <v>20.08570241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7"/>
    </row>
    <row r="40" ht="14.25" customHeight="1">
      <c r="Q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7"/>
    </row>
    <row r="42" ht="14.25" customHeight="1">
      <c r="Q42" s="7"/>
    </row>
    <row r="43" ht="14.25" customHeight="1">
      <c r="Q43" s="7"/>
    </row>
    <row r="44" ht="14.25" customHeight="1">
      <c r="Q44" s="7"/>
    </row>
    <row r="45" ht="14.25" customHeight="1">
      <c r="Q45" s="7"/>
    </row>
    <row r="46" ht="14.25" customHeight="1">
      <c r="Q46" s="7"/>
    </row>
    <row r="47" ht="14.25" customHeight="1">
      <c r="Q47" s="7"/>
    </row>
    <row r="48" ht="14.25" customHeight="1">
      <c r="Q48" s="7"/>
    </row>
    <row r="49" ht="14.25" customHeight="1">
      <c r="Q49" s="7"/>
    </row>
    <row r="50" ht="14.25" customHeight="1">
      <c r="Q50" s="7"/>
    </row>
    <row r="51" ht="35.25" customHeight="1">
      <c r="Q51" s="7"/>
    </row>
    <row r="52" ht="33.0" customHeight="1">
      <c r="Q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ht="14.25" customHeight="1">
      <c r="Q54" s="7"/>
    </row>
    <row r="55" ht="14.25" customHeight="1">
      <c r="Q55" s="7"/>
    </row>
    <row r="56" ht="14.25" customHeight="1">
      <c r="Q56" s="7"/>
    </row>
    <row r="57" ht="14.25" customHeight="1">
      <c r="Q57" s="7"/>
    </row>
    <row r="58" ht="14.25" customHeight="1">
      <c r="Q58" s="7"/>
    </row>
    <row r="59" ht="14.25" customHeight="1">
      <c r="Q59" s="7"/>
    </row>
    <row r="60" ht="14.25" customHeight="1">
      <c r="Q60" s="7"/>
    </row>
    <row r="61" ht="14.25" customHeight="1">
      <c r="Q61" s="7"/>
    </row>
    <row r="62" ht="14.25" customHeight="1">
      <c r="Q62" s="7"/>
    </row>
    <row r="63" ht="14.25" customHeight="1">
      <c r="Q63" s="7"/>
    </row>
    <row r="64" ht="14.25" customHeight="1">
      <c r="Q64" s="7"/>
    </row>
    <row r="65" ht="14.25" customHeight="1">
      <c r="Q65" s="7"/>
    </row>
    <row r="66" ht="14.25" customHeight="1">
      <c r="Q66" s="7"/>
    </row>
    <row r="67" ht="14.25" customHeight="1">
      <c r="Q67" s="7"/>
    </row>
    <row r="68" ht="14.25" customHeight="1">
      <c r="Q68" s="7"/>
    </row>
    <row r="69" ht="14.25" customHeight="1">
      <c r="Q69" s="7"/>
    </row>
    <row r="70" ht="14.25" customHeight="1">
      <c r="Q70" s="7"/>
    </row>
    <row r="71" ht="14.25" customHeight="1">
      <c r="Q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7"/>
    </row>
    <row r="73" ht="14.25" customHeight="1">
      <c r="Q73" s="7"/>
    </row>
    <row r="74" ht="14.25" customHeight="1">
      <c r="Q74" s="7"/>
    </row>
    <row r="75" ht="14.25" customHeight="1">
      <c r="Q75" s="7"/>
    </row>
    <row r="76" ht="14.25" customHeight="1">
      <c r="Q76" s="7"/>
    </row>
    <row r="77" ht="14.25" customHeight="1">
      <c r="Q77" s="7"/>
    </row>
    <row r="78" ht="14.25" customHeight="1">
      <c r="B78" s="51" t="s">
        <v>48</v>
      </c>
      <c r="Q78" s="7"/>
    </row>
    <row r="79" ht="14.25" customHeight="1">
      <c r="Q79" s="7"/>
    </row>
    <row r="80" ht="14.25" customHeight="1">
      <c r="Q80" s="7"/>
    </row>
    <row r="81" ht="14.25" customHeight="1">
      <c r="Q81" s="7"/>
    </row>
    <row r="82" ht="14.25" customHeight="1">
      <c r="Q82" s="7"/>
    </row>
    <row r="83" ht="14.25" customHeight="1">
      <c r="Q83" s="7"/>
    </row>
    <row r="84" ht="14.25" customHeight="1">
      <c r="Q84" s="7"/>
    </row>
    <row r="85" ht="14.25" customHeight="1">
      <c r="Q85" s="7"/>
    </row>
    <row r="86" ht="14.25" customHeight="1">
      <c r="Q86" s="7"/>
    </row>
    <row r="87" ht="14.25" customHeight="1">
      <c r="Q87" s="7"/>
    </row>
    <row r="88" ht="14.25" customHeight="1">
      <c r="Q88" s="7"/>
    </row>
    <row r="89" ht="14.25" customHeight="1">
      <c r="Q89" s="7"/>
    </row>
    <row r="90" ht="14.25" customHeight="1">
      <c r="Q90" s="7"/>
    </row>
    <row r="91" ht="14.25" customHeight="1">
      <c r="Q91" s="7"/>
    </row>
    <row r="92" ht="14.25" customHeight="1">
      <c r="Q92" s="7"/>
    </row>
    <row r="93" ht="14.25" customHeight="1">
      <c r="Q93" s="7"/>
    </row>
    <row r="94" ht="14.25" customHeight="1">
      <c r="Q94" s="7"/>
    </row>
    <row r="95" ht="14.25" customHeight="1">
      <c r="Q95" s="7"/>
    </row>
    <row r="96" ht="14.25" customHeight="1">
      <c r="Q96" s="7"/>
    </row>
    <row r="97" ht="14.25" customHeight="1">
      <c r="Q97" s="7"/>
    </row>
    <row r="98" ht="14.25" customHeight="1">
      <c r="Q98" s="7"/>
    </row>
    <row r="99" ht="14.25" customHeight="1">
      <c r="Q99" s="7"/>
    </row>
    <row r="100" ht="14.25" customHeight="1">
      <c r="Q100" s="7"/>
    </row>
    <row r="101" ht="14.25" customHeight="1">
      <c r="Q101" s="7"/>
    </row>
    <row r="102" ht="14.25" customHeight="1">
      <c r="Q102" s="7"/>
    </row>
    <row r="103" ht="14.25" customHeight="1">
      <c r="Q103" s="7"/>
    </row>
    <row r="104" ht="14.25" customHeight="1">
      <c r="Q104" s="7"/>
    </row>
    <row r="105" ht="14.25" customHeight="1">
      <c r="Q105" s="7"/>
    </row>
    <row r="106" ht="14.25" customHeight="1">
      <c r="Q106" s="7"/>
    </row>
    <row r="107" ht="14.25" customHeight="1">
      <c r="Q107" s="7"/>
    </row>
    <row r="108" ht="14.25" customHeight="1">
      <c r="Q108" s="7"/>
    </row>
    <row r="109" ht="14.25" customHeight="1">
      <c r="Q109" s="7"/>
    </row>
    <row r="110" ht="14.25" customHeight="1">
      <c r="Q110" s="7"/>
    </row>
    <row r="111" ht="14.25" customHeight="1">
      <c r="Q111" s="7"/>
    </row>
    <row r="112" ht="14.25" customHeight="1">
      <c r="Q112" s="7"/>
    </row>
    <row r="113" ht="14.25" customHeight="1">
      <c r="Q113" s="7"/>
    </row>
    <row r="114" ht="14.25" customHeight="1">
      <c r="Q114" s="7"/>
    </row>
    <row r="115" ht="14.25" customHeight="1">
      <c r="Q115" s="7"/>
    </row>
    <row r="116" ht="14.25" customHeight="1">
      <c r="Q116" s="7"/>
    </row>
    <row r="117" ht="14.25" customHeight="1">
      <c r="Q117" s="7"/>
    </row>
    <row r="118" ht="14.25" customHeight="1">
      <c r="Q118" s="7"/>
    </row>
    <row r="119" ht="14.25" customHeight="1">
      <c r="Q119" s="7"/>
    </row>
    <row r="120" ht="14.25" customHeight="1">
      <c r="Q120" s="7"/>
    </row>
    <row r="121" ht="14.25" customHeight="1">
      <c r="Q121" s="7"/>
    </row>
    <row r="122" ht="14.25" customHeight="1">
      <c r="Q122" s="7"/>
    </row>
    <row r="123" ht="14.25" customHeight="1">
      <c r="Q123" s="7"/>
    </row>
    <row r="124" ht="14.25" customHeight="1">
      <c r="Q124" s="7"/>
    </row>
    <row r="125" ht="14.25" customHeight="1">
      <c r="Q125" s="7"/>
    </row>
    <row r="126" ht="14.25" customHeight="1">
      <c r="Q126" s="7"/>
    </row>
    <row r="127" ht="14.25" customHeight="1">
      <c r="Q127" s="7"/>
    </row>
    <row r="128" ht="14.25" customHeight="1">
      <c r="Q128" s="7"/>
    </row>
    <row r="129" ht="14.25" customHeight="1">
      <c r="Q129" s="7"/>
    </row>
    <row r="130" ht="14.25" customHeight="1">
      <c r="Q130" s="7"/>
    </row>
    <row r="131" ht="14.25" customHeight="1">
      <c r="Q131" s="7"/>
    </row>
    <row r="132" ht="14.25" customHeight="1">
      <c r="Q132" s="7"/>
    </row>
    <row r="133" ht="14.25" customHeight="1">
      <c r="Q133" s="7"/>
    </row>
    <row r="134" ht="14.25" customHeight="1">
      <c r="Q134" s="7"/>
    </row>
    <row r="135" ht="14.25" customHeight="1">
      <c r="Q135" s="7"/>
    </row>
    <row r="136" ht="14.25" customHeight="1">
      <c r="Q136" s="7"/>
    </row>
    <row r="137" ht="14.25" customHeight="1">
      <c r="Q137" s="7"/>
    </row>
    <row r="138" ht="14.25" customHeight="1">
      <c r="Q138" s="7"/>
    </row>
    <row r="139" ht="14.25" customHeight="1">
      <c r="Q139" s="7"/>
    </row>
    <row r="140" ht="14.25" customHeight="1">
      <c r="Q140" s="7"/>
    </row>
    <row r="141" ht="14.25" customHeight="1">
      <c r="Q141" s="7"/>
    </row>
    <row r="142" ht="14.25" customHeight="1">
      <c r="Q142" s="7"/>
    </row>
    <row r="143" ht="14.25" customHeight="1">
      <c r="Q143" s="7"/>
    </row>
    <row r="144" ht="14.25" customHeight="1">
      <c r="Q144" s="7"/>
    </row>
    <row r="145" ht="14.25" customHeight="1">
      <c r="Q145" s="7"/>
    </row>
    <row r="146" ht="14.25" customHeight="1">
      <c r="Q146" s="7"/>
    </row>
    <row r="147" ht="14.25" customHeight="1">
      <c r="Q147" s="7"/>
    </row>
    <row r="148" ht="14.25" customHeight="1">
      <c r="Q148" s="7"/>
    </row>
    <row r="149" ht="14.25" customHeight="1">
      <c r="Q149" s="7"/>
    </row>
    <row r="150" ht="14.25" customHeight="1">
      <c r="Q150" s="7"/>
    </row>
    <row r="151" ht="14.25" customHeight="1">
      <c r="Q151" s="7"/>
    </row>
    <row r="152" ht="14.25" customHeight="1">
      <c r="Q152" s="7"/>
    </row>
    <row r="153" ht="14.25" customHeight="1">
      <c r="Q153" s="7"/>
    </row>
    <row r="154" ht="14.25" customHeight="1">
      <c r="Q154" s="7"/>
    </row>
    <row r="155" ht="14.25" customHeight="1">
      <c r="Q155" s="7"/>
    </row>
    <row r="156" ht="14.25" customHeight="1">
      <c r="Q156" s="7"/>
    </row>
    <row r="157" ht="14.25" customHeight="1">
      <c r="Q157" s="7"/>
    </row>
    <row r="158" ht="14.25" customHeight="1">
      <c r="Q158" s="7"/>
    </row>
    <row r="159" ht="14.25" customHeight="1">
      <c r="Q159" s="7"/>
    </row>
    <row r="160" ht="14.25" customHeight="1">
      <c r="Q160" s="7"/>
    </row>
    <row r="161" ht="14.25" customHeight="1">
      <c r="Q161" s="7"/>
    </row>
    <row r="162" ht="14.25" customHeight="1">
      <c r="Q162" s="7"/>
    </row>
    <row r="163" ht="14.25" customHeight="1">
      <c r="Q163" s="7"/>
    </row>
    <row r="164" ht="14.25" customHeight="1">
      <c r="Q164" s="7"/>
    </row>
    <row r="165" ht="14.25" customHeight="1">
      <c r="Q165" s="7"/>
    </row>
    <row r="166" ht="14.25" customHeight="1">
      <c r="Q166" s="7"/>
    </row>
    <row r="167" ht="14.25" customHeight="1">
      <c r="Q167" s="7"/>
    </row>
    <row r="168" ht="14.25" customHeight="1">
      <c r="Q168" s="7"/>
    </row>
    <row r="169" ht="14.25" customHeight="1">
      <c r="Q169" s="7"/>
    </row>
    <row r="170" ht="14.25" customHeight="1">
      <c r="Q170" s="7"/>
    </row>
    <row r="171" ht="14.25" customHeight="1">
      <c r="Q171" s="7"/>
    </row>
    <row r="172" ht="14.25" customHeight="1">
      <c r="Q172" s="7"/>
    </row>
    <row r="173" ht="14.25" customHeight="1">
      <c r="Q173" s="7"/>
    </row>
    <row r="174" ht="14.25" customHeight="1">
      <c r="Q174" s="7"/>
    </row>
    <row r="175" ht="14.25" customHeight="1">
      <c r="Q175" s="7"/>
    </row>
    <row r="176" ht="14.25" customHeight="1">
      <c r="Q176" s="7"/>
    </row>
    <row r="177" ht="14.25" customHeight="1">
      <c r="Q177" s="7"/>
    </row>
    <row r="178" ht="14.25" customHeight="1">
      <c r="Q178" s="7"/>
    </row>
    <row r="179" ht="14.25" customHeight="1">
      <c r="Q179" s="7"/>
    </row>
    <row r="180" ht="14.25" customHeight="1">
      <c r="Q180" s="7"/>
    </row>
    <row r="181" ht="14.25" customHeight="1">
      <c r="Q181" s="7"/>
    </row>
    <row r="182" ht="14.25" customHeight="1">
      <c r="Q182" s="7"/>
    </row>
    <row r="183" ht="14.25" customHeight="1">
      <c r="Q183" s="7"/>
    </row>
    <row r="184" ht="14.25" customHeight="1">
      <c r="Q184" s="7"/>
    </row>
    <row r="185" ht="14.25" customHeight="1">
      <c r="Q185" s="7"/>
    </row>
    <row r="186" ht="14.25" customHeight="1">
      <c r="Q186" s="7"/>
    </row>
    <row r="187" ht="14.25" customHeight="1">
      <c r="Q187" s="7"/>
    </row>
    <row r="188" ht="14.25" customHeight="1">
      <c r="Q188" s="7"/>
    </row>
    <row r="189" ht="14.25" customHeight="1">
      <c r="Q189" s="7"/>
    </row>
    <row r="190" ht="14.25" customHeight="1">
      <c r="Q190" s="7"/>
    </row>
    <row r="191" ht="14.25" customHeight="1">
      <c r="Q191" s="7"/>
    </row>
    <row r="192" ht="14.25" customHeight="1">
      <c r="Q192" s="7"/>
    </row>
    <row r="193" ht="14.25" customHeight="1">
      <c r="Q193" s="7"/>
    </row>
    <row r="194" ht="14.25" customHeight="1">
      <c r="Q194" s="7"/>
    </row>
    <row r="195" ht="14.25" customHeight="1">
      <c r="Q195" s="7"/>
    </row>
    <row r="196" ht="14.25" customHeight="1">
      <c r="Q196" s="7"/>
    </row>
    <row r="197" ht="14.25" customHeight="1">
      <c r="Q197" s="7"/>
    </row>
    <row r="198" ht="14.25" customHeight="1">
      <c r="Q198" s="7"/>
    </row>
    <row r="199" ht="14.25" customHeight="1">
      <c r="Q199" s="7"/>
    </row>
    <row r="200" ht="14.25" customHeight="1">
      <c r="Q200" s="7"/>
    </row>
    <row r="201" ht="14.25" customHeight="1">
      <c r="Q201" s="7"/>
    </row>
    <row r="202" ht="14.25" customHeight="1">
      <c r="Q202" s="7"/>
    </row>
    <row r="203" ht="14.25" customHeight="1">
      <c r="Q203" s="7"/>
    </row>
    <row r="204" ht="14.25" customHeight="1">
      <c r="Q204" s="7"/>
    </row>
    <row r="205" ht="14.25" customHeight="1">
      <c r="Q205" s="7"/>
    </row>
    <row r="206" ht="14.25" customHeight="1">
      <c r="Q206" s="7"/>
    </row>
    <row r="207" ht="14.25" customHeight="1">
      <c r="Q207" s="7"/>
    </row>
    <row r="208" ht="14.25" customHeight="1">
      <c r="Q208" s="7"/>
    </row>
    <row r="209" ht="14.25" customHeight="1">
      <c r="Q209" s="7"/>
    </row>
    <row r="210" ht="14.25" customHeight="1">
      <c r="Q210" s="7"/>
    </row>
    <row r="211" ht="14.25" customHeight="1">
      <c r="Q211" s="7"/>
    </row>
    <row r="212" ht="14.25" customHeight="1">
      <c r="Q212" s="7"/>
    </row>
    <row r="213" ht="14.25" customHeight="1">
      <c r="Q213" s="7"/>
    </row>
    <row r="214" ht="14.25" customHeight="1">
      <c r="Q214" s="7"/>
    </row>
    <row r="215" ht="14.25" customHeight="1">
      <c r="Q215" s="7"/>
    </row>
    <row r="216" ht="14.25" customHeight="1">
      <c r="Q216" s="7"/>
    </row>
    <row r="217" ht="14.25" customHeight="1">
      <c r="Q217" s="7"/>
    </row>
    <row r="218" ht="14.25" customHeight="1">
      <c r="Q218" s="7"/>
    </row>
    <row r="219" ht="14.25" customHeight="1">
      <c r="Q219" s="7"/>
    </row>
    <row r="220" ht="14.25" customHeight="1">
      <c r="Q220" s="7"/>
    </row>
    <row r="221" ht="14.25" customHeight="1">
      <c r="Q221" s="7"/>
    </row>
    <row r="222" ht="14.25" customHeight="1">
      <c r="Q222" s="7"/>
    </row>
    <row r="223" ht="14.25" customHeight="1">
      <c r="Q223" s="7"/>
    </row>
    <row r="224" ht="14.25" customHeight="1">
      <c r="Q224" s="7"/>
    </row>
    <row r="225" ht="14.25" customHeight="1">
      <c r="Q225" s="7"/>
    </row>
    <row r="226" ht="14.25" customHeight="1">
      <c r="Q226" s="7"/>
    </row>
    <row r="227" ht="14.25" customHeight="1">
      <c r="Q227" s="7"/>
    </row>
    <row r="228" ht="14.25" customHeight="1">
      <c r="Q228" s="7"/>
    </row>
    <row r="229" ht="14.25" customHeight="1">
      <c r="Q229" s="7"/>
    </row>
    <row r="230" ht="14.25" customHeight="1">
      <c r="Q230" s="7"/>
    </row>
    <row r="231" ht="14.25" customHeight="1">
      <c r="Q231" s="7"/>
    </row>
    <row r="232" ht="14.25" customHeight="1">
      <c r="Q232" s="7"/>
    </row>
    <row r="233" ht="14.25" customHeight="1">
      <c r="Q233" s="7"/>
    </row>
    <row r="234" ht="14.25" customHeight="1">
      <c r="Q234" s="7"/>
    </row>
    <row r="235" ht="14.25" customHeight="1">
      <c r="Q235" s="7"/>
    </row>
    <row r="236" ht="14.25" customHeight="1">
      <c r="Q236" s="7"/>
    </row>
    <row r="237" ht="14.25" customHeight="1">
      <c r="Q237" s="7"/>
    </row>
    <row r="238" ht="14.25" customHeight="1">
      <c r="Q238" s="7"/>
    </row>
    <row r="239" ht="14.25" customHeight="1">
      <c r="Q239" s="7"/>
    </row>
    <row r="240" ht="14.25" customHeight="1">
      <c r="Q240" s="7"/>
    </row>
    <row r="241" ht="14.25" customHeight="1">
      <c r="Q241" s="7"/>
    </row>
    <row r="242" ht="14.25" customHeight="1">
      <c r="Q242" s="7"/>
    </row>
    <row r="243" ht="14.25" customHeight="1">
      <c r="Q243" s="7"/>
    </row>
    <row r="244" ht="14.25" customHeight="1">
      <c r="Q244" s="7"/>
    </row>
    <row r="245" ht="14.25" customHeight="1">
      <c r="Q245" s="7"/>
    </row>
    <row r="246" ht="14.25" customHeight="1">
      <c r="Q246" s="7"/>
    </row>
    <row r="247" ht="14.25" customHeight="1">
      <c r="Q247" s="7"/>
    </row>
    <row r="248" ht="14.25" customHeight="1">
      <c r="Q248" s="7"/>
    </row>
    <row r="249" ht="14.25" customHeight="1">
      <c r="Q249" s="7"/>
    </row>
    <row r="250" ht="14.25" customHeight="1">
      <c r="Q250" s="7"/>
    </row>
    <row r="251" ht="14.25" customHeight="1">
      <c r="Q251" s="7"/>
    </row>
    <row r="252" ht="14.25" customHeight="1">
      <c r="Q252" s="7"/>
    </row>
    <row r="253" ht="14.25" customHeight="1">
      <c r="Q253" s="7"/>
    </row>
    <row r="254" ht="14.25" customHeight="1">
      <c r="Q254" s="7"/>
    </row>
    <row r="255" ht="14.25" customHeight="1">
      <c r="Q255" s="7"/>
    </row>
    <row r="256" ht="14.25" customHeight="1">
      <c r="Q256" s="7"/>
    </row>
    <row r="257" ht="14.25" customHeight="1">
      <c r="Q257" s="7"/>
    </row>
    <row r="258" ht="14.25" customHeight="1">
      <c r="Q258" s="7"/>
    </row>
    <row r="259" ht="14.25" customHeight="1">
      <c r="Q259" s="7"/>
    </row>
    <row r="260" ht="14.25" customHeight="1">
      <c r="Q260" s="7"/>
    </row>
    <row r="261" ht="14.25" customHeight="1">
      <c r="Q261" s="7"/>
    </row>
    <row r="262" ht="14.25" customHeight="1">
      <c r="Q262" s="7"/>
    </row>
    <row r="263" ht="14.25" customHeight="1">
      <c r="Q263" s="7"/>
    </row>
    <row r="264" ht="14.25" customHeight="1">
      <c r="Q264" s="7"/>
    </row>
    <row r="265" ht="14.25" customHeight="1">
      <c r="Q265" s="7"/>
    </row>
    <row r="266" ht="14.25" customHeight="1">
      <c r="Q266" s="7"/>
    </row>
    <row r="267" ht="14.25" customHeight="1">
      <c r="Q267" s="7"/>
    </row>
    <row r="268" ht="14.25" customHeight="1">
      <c r="Q268" s="7"/>
    </row>
    <row r="269" ht="14.25" customHeight="1">
      <c r="Q269" s="7"/>
    </row>
    <row r="270" ht="14.25" customHeight="1">
      <c r="Q270" s="7"/>
    </row>
    <row r="271" ht="14.25" customHeight="1">
      <c r="Q271" s="7"/>
    </row>
    <row r="272" ht="14.25" customHeight="1">
      <c r="Q272" s="7"/>
    </row>
    <row r="273" ht="14.25" customHeight="1">
      <c r="Q273" s="7"/>
    </row>
    <row r="274" ht="14.25" customHeight="1">
      <c r="Q274" s="7"/>
    </row>
    <row r="275" ht="14.25" customHeight="1">
      <c r="Q275" s="7"/>
    </row>
    <row r="276" ht="14.25" customHeight="1">
      <c r="Q276" s="7"/>
    </row>
    <row r="277" ht="14.25" customHeight="1">
      <c r="Q277" s="7"/>
    </row>
    <row r="278" ht="14.25" customHeight="1">
      <c r="Q278" s="7"/>
    </row>
    <row r="279" ht="14.25" customHeight="1">
      <c r="Q279" s="7"/>
    </row>
    <row r="280" ht="14.25" customHeight="1">
      <c r="Q280" s="7"/>
    </row>
    <row r="281" ht="14.25" customHeight="1">
      <c r="Q281" s="7"/>
    </row>
    <row r="282" ht="14.25" customHeight="1">
      <c r="Q282" s="7"/>
    </row>
    <row r="283" ht="14.25" customHeight="1">
      <c r="Q283" s="7"/>
    </row>
    <row r="284" ht="14.25" customHeight="1">
      <c r="Q284" s="7"/>
    </row>
    <row r="285" ht="14.25" customHeight="1">
      <c r="Q285" s="7"/>
    </row>
    <row r="286" ht="14.25" customHeight="1">
      <c r="Q286" s="7"/>
    </row>
    <row r="287" ht="14.25" customHeight="1">
      <c r="Q287" s="7"/>
    </row>
    <row r="288" ht="14.25" customHeight="1">
      <c r="Q288" s="7"/>
    </row>
    <row r="289" ht="14.25" customHeight="1">
      <c r="Q289" s="7"/>
    </row>
    <row r="290" ht="14.25" customHeight="1">
      <c r="Q290" s="7"/>
    </row>
    <row r="291" ht="14.25" customHeight="1">
      <c r="Q291" s="7"/>
    </row>
    <row r="292" ht="14.25" customHeight="1">
      <c r="Q292" s="7"/>
    </row>
    <row r="293" ht="14.25" customHeight="1">
      <c r="Q293" s="7"/>
    </row>
    <row r="294" ht="14.25" customHeight="1">
      <c r="Q294" s="7"/>
    </row>
    <row r="295" ht="14.25" customHeight="1">
      <c r="Q295" s="7"/>
    </row>
    <row r="296" ht="14.25" customHeight="1">
      <c r="Q296" s="7"/>
    </row>
    <row r="297" ht="14.25" customHeight="1">
      <c r="Q297" s="7"/>
    </row>
    <row r="298" ht="14.25" customHeight="1">
      <c r="Q298" s="7"/>
    </row>
    <row r="299" ht="14.25" customHeight="1">
      <c r="Q299" s="7"/>
    </row>
    <row r="300" ht="14.25" customHeight="1">
      <c r="Q300" s="7"/>
    </row>
    <row r="301" ht="14.25" customHeight="1">
      <c r="Q301" s="7"/>
    </row>
    <row r="302" ht="14.25" customHeight="1">
      <c r="Q302" s="7"/>
    </row>
    <row r="303" ht="14.25" customHeight="1">
      <c r="Q303" s="7"/>
    </row>
    <row r="304" ht="14.25" customHeight="1">
      <c r="Q304" s="7"/>
    </row>
    <row r="305" ht="14.25" customHeight="1">
      <c r="Q305" s="7"/>
    </row>
    <row r="306" ht="14.25" customHeight="1">
      <c r="Q306" s="7"/>
    </row>
    <row r="307" ht="14.25" customHeight="1">
      <c r="Q307" s="7"/>
    </row>
    <row r="308" ht="14.25" customHeight="1">
      <c r="Q308" s="7"/>
    </row>
    <row r="309" ht="14.25" customHeight="1">
      <c r="Q309" s="7"/>
    </row>
    <row r="310" ht="14.25" customHeight="1">
      <c r="Q310" s="7"/>
    </row>
    <row r="311" ht="14.25" customHeight="1">
      <c r="Q311" s="7"/>
    </row>
    <row r="312" ht="14.25" customHeight="1">
      <c r="Q312" s="7"/>
    </row>
    <row r="313" ht="14.25" customHeight="1">
      <c r="Q313" s="7"/>
    </row>
    <row r="314" ht="14.25" customHeight="1">
      <c r="Q314" s="7"/>
    </row>
    <row r="315" ht="14.25" customHeight="1">
      <c r="Q315" s="7"/>
    </row>
    <row r="316" ht="14.25" customHeight="1">
      <c r="Q316" s="7"/>
    </row>
    <row r="317" ht="14.25" customHeight="1">
      <c r="Q317" s="7"/>
    </row>
    <row r="318" ht="14.25" customHeight="1">
      <c r="Q318" s="7"/>
    </row>
    <row r="319" ht="14.25" customHeight="1">
      <c r="Q319" s="7"/>
    </row>
    <row r="320" ht="14.25" customHeight="1">
      <c r="Q320" s="7"/>
    </row>
    <row r="321" ht="14.25" customHeight="1">
      <c r="Q321" s="7"/>
    </row>
    <row r="322" ht="14.25" customHeight="1">
      <c r="Q322" s="7"/>
    </row>
    <row r="323" ht="14.25" customHeight="1">
      <c r="Q323" s="7"/>
    </row>
    <row r="324" ht="14.25" customHeight="1">
      <c r="Q324" s="7"/>
    </row>
    <row r="325" ht="14.25" customHeight="1">
      <c r="Q325" s="7"/>
    </row>
    <row r="326" ht="14.25" customHeight="1">
      <c r="Q326" s="7"/>
    </row>
    <row r="327" ht="14.25" customHeight="1">
      <c r="Q327" s="7"/>
    </row>
    <row r="328" ht="14.25" customHeight="1">
      <c r="Q328" s="7"/>
    </row>
    <row r="329" ht="14.25" customHeight="1">
      <c r="Q329" s="7"/>
    </row>
    <row r="330" ht="14.25" customHeight="1">
      <c r="Q330" s="7"/>
    </row>
    <row r="331" ht="14.25" customHeight="1">
      <c r="Q331" s="7"/>
    </row>
    <row r="332" ht="14.25" customHeight="1">
      <c r="Q332" s="7"/>
    </row>
    <row r="333" ht="14.25" customHeight="1">
      <c r="Q333" s="7"/>
    </row>
    <row r="334" ht="14.25" customHeight="1">
      <c r="Q334" s="7"/>
    </row>
    <row r="335" ht="14.25" customHeight="1">
      <c r="Q335" s="7"/>
    </row>
    <row r="336" ht="14.25" customHeight="1">
      <c r="Q336" s="7"/>
    </row>
    <row r="337" ht="14.25" customHeight="1">
      <c r="Q337" s="7"/>
    </row>
    <row r="338" ht="14.25" customHeight="1">
      <c r="Q338" s="7"/>
    </row>
    <row r="339" ht="14.25" customHeight="1">
      <c r="Q339" s="7"/>
    </row>
    <row r="340" ht="14.25" customHeight="1">
      <c r="Q340" s="7"/>
    </row>
    <row r="341" ht="14.25" customHeight="1">
      <c r="Q341" s="7"/>
    </row>
    <row r="342" ht="14.25" customHeight="1">
      <c r="Q342" s="7"/>
    </row>
    <row r="343" ht="14.25" customHeight="1">
      <c r="Q343" s="7"/>
    </row>
    <row r="344" ht="14.25" customHeight="1">
      <c r="Q344" s="7"/>
    </row>
    <row r="345" ht="14.25" customHeight="1">
      <c r="Q345" s="7"/>
    </row>
    <row r="346" ht="14.25" customHeight="1">
      <c r="Q346" s="7"/>
    </row>
    <row r="347" ht="14.25" customHeight="1">
      <c r="Q347" s="7"/>
    </row>
    <row r="348" ht="14.25" customHeight="1">
      <c r="Q348" s="7"/>
    </row>
    <row r="349" ht="14.25" customHeight="1">
      <c r="Q349" s="7"/>
    </row>
    <row r="350" ht="14.25" customHeight="1">
      <c r="Q350" s="7"/>
    </row>
    <row r="351" ht="14.25" customHeight="1">
      <c r="Q351" s="7"/>
    </row>
    <row r="352" ht="14.25" customHeight="1">
      <c r="Q352" s="7"/>
    </row>
    <row r="353" ht="14.25" customHeight="1">
      <c r="Q353" s="7"/>
    </row>
    <row r="354" ht="14.25" customHeight="1">
      <c r="Q354" s="7"/>
    </row>
    <row r="355" ht="14.25" customHeight="1">
      <c r="Q355" s="7"/>
    </row>
    <row r="356" ht="14.25" customHeight="1">
      <c r="Q356" s="7"/>
    </row>
    <row r="357" ht="14.25" customHeight="1">
      <c r="Q357" s="7"/>
    </row>
    <row r="358" ht="14.25" customHeight="1">
      <c r="Q358" s="7"/>
    </row>
    <row r="359" ht="14.25" customHeight="1">
      <c r="Q359" s="7"/>
    </row>
    <row r="360" ht="14.25" customHeight="1">
      <c r="Q360" s="7"/>
    </row>
    <row r="361" ht="14.25" customHeight="1">
      <c r="Q361" s="7"/>
    </row>
    <row r="362" ht="14.25" customHeight="1">
      <c r="Q362" s="7"/>
    </row>
    <row r="363" ht="14.25" customHeight="1">
      <c r="Q363" s="7"/>
    </row>
    <row r="364" ht="14.25" customHeight="1">
      <c r="Q364" s="7"/>
    </row>
    <row r="365" ht="14.25" customHeight="1">
      <c r="Q365" s="7"/>
    </row>
    <row r="366" ht="14.25" customHeight="1">
      <c r="Q366" s="7"/>
    </row>
    <row r="367" ht="14.25" customHeight="1">
      <c r="Q367" s="7"/>
    </row>
    <row r="368" ht="14.25" customHeight="1">
      <c r="Q368" s="7"/>
    </row>
    <row r="369" ht="14.25" customHeight="1">
      <c r="Q369" s="7"/>
    </row>
    <row r="370" ht="14.25" customHeight="1">
      <c r="Q370" s="7"/>
    </row>
    <row r="371" ht="14.25" customHeight="1">
      <c r="Q371" s="7"/>
    </row>
    <row r="372" ht="14.25" customHeight="1">
      <c r="Q372" s="7"/>
    </row>
    <row r="373" ht="14.25" customHeight="1">
      <c r="Q373" s="7"/>
    </row>
    <row r="374" ht="14.25" customHeight="1">
      <c r="Q374" s="7"/>
    </row>
    <row r="375" ht="14.25" customHeight="1">
      <c r="Q375" s="7"/>
    </row>
    <row r="376" ht="14.25" customHeight="1">
      <c r="Q376" s="7"/>
    </row>
    <row r="377" ht="14.25" customHeight="1">
      <c r="Q377" s="7"/>
    </row>
    <row r="378" ht="14.25" customHeight="1">
      <c r="Q378" s="7"/>
    </row>
    <row r="379" ht="14.25" customHeight="1">
      <c r="Q379" s="7"/>
    </row>
    <row r="380" ht="14.25" customHeight="1">
      <c r="Q380" s="7"/>
    </row>
    <row r="381" ht="14.25" customHeight="1">
      <c r="Q381" s="7"/>
    </row>
    <row r="382" ht="14.25" customHeight="1">
      <c r="Q382" s="7"/>
    </row>
    <row r="383" ht="14.25" customHeight="1">
      <c r="Q383" s="7"/>
    </row>
    <row r="384" ht="14.25" customHeight="1">
      <c r="Q384" s="7"/>
    </row>
    <row r="385" ht="14.25" customHeight="1">
      <c r="Q385" s="7"/>
    </row>
    <row r="386" ht="14.25" customHeight="1">
      <c r="Q386" s="7"/>
    </row>
    <row r="387" ht="14.25" customHeight="1">
      <c r="Q387" s="7"/>
    </row>
    <row r="388" ht="14.25" customHeight="1">
      <c r="Q388" s="7"/>
    </row>
    <row r="389" ht="14.25" customHeight="1">
      <c r="Q389" s="7"/>
    </row>
    <row r="390" ht="14.25" customHeight="1">
      <c r="Q390" s="7"/>
    </row>
    <row r="391" ht="14.25" customHeight="1">
      <c r="Q391" s="7"/>
    </row>
    <row r="392" ht="14.25" customHeight="1">
      <c r="Q392" s="7"/>
    </row>
    <row r="393" ht="14.25" customHeight="1">
      <c r="Q393" s="7"/>
    </row>
    <row r="394" ht="14.25" customHeight="1">
      <c r="Q394" s="7"/>
    </row>
    <row r="395" ht="14.25" customHeight="1">
      <c r="Q395" s="7"/>
    </row>
    <row r="396" ht="14.25" customHeight="1">
      <c r="Q396" s="7"/>
    </row>
    <row r="397" ht="14.25" customHeight="1">
      <c r="Q397" s="7"/>
    </row>
    <row r="398" ht="14.25" customHeight="1">
      <c r="Q398" s="7"/>
    </row>
    <row r="399" ht="14.25" customHeight="1">
      <c r="Q399" s="7"/>
    </row>
    <row r="400" ht="14.25" customHeight="1">
      <c r="Q400" s="7"/>
    </row>
    <row r="401" ht="14.25" customHeight="1">
      <c r="Q401" s="7"/>
    </row>
    <row r="402" ht="14.25" customHeight="1">
      <c r="Q402" s="7"/>
    </row>
    <row r="403" ht="14.25" customHeight="1">
      <c r="Q403" s="7"/>
    </row>
    <row r="404" ht="14.25" customHeight="1">
      <c r="Q404" s="7"/>
    </row>
    <row r="405" ht="14.25" customHeight="1">
      <c r="Q405" s="7"/>
    </row>
    <row r="406" ht="14.25" customHeight="1">
      <c r="Q406" s="7"/>
    </row>
    <row r="407" ht="14.25" customHeight="1">
      <c r="Q407" s="7"/>
    </row>
    <row r="408" ht="14.25" customHeight="1">
      <c r="Q408" s="7"/>
    </row>
    <row r="409" ht="14.25" customHeight="1">
      <c r="Q409" s="7"/>
    </row>
    <row r="410" ht="14.25" customHeight="1">
      <c r="Q410" s="7"/>
    </row>
    <row r="411" ht="14.25" customHeight="1">
      <c r="Q411" s="7"/>
    </row>
    <row r="412" ht="14.25" customHeight="1">
      <c r="Q412" s="7"/>
    </row>
    <row r="413" ht="14.25" customHeight="1">
      <c r="Q413" s="7"/>
    </row>
    <row r="414" ht="14.25" customHeight="1">
      <c r="Q414" s="7"/>
    </row>
    <row r="415" ht="14.25" customHeight="1">
      <c r="Q415" s="7"/>
    </row>
    <row r="416" ht="14.25" customHeight="1">
      <c r="Q416" s="7"/>
    </row>
    <row r="417" ht="14.25" customHeight="1">
      <c r="Q417" s="7"/>
    </row>
    <row r="418" ht="14.25" customHeight="1">
      <c r="Q418" s="7"/>
    </row>
    <row r="419" ht="14.25" customHeight="1">
      <c r="Q419" s="7"/>
    </row>
    <row r="420" ht="14.25" customHeight="1">
      <c r="Q420" s="7"/>
    </row>
    <row r="421" ht="14.25" customHeight="1">
      <c r="Q421" s="7"/>
    </row>
    <row r="422" ht="14.25" customHeight="1">
      <c r="Q422" s="7"/>
    </row>
    <row r="423" ht="14.25" customHeight="1">
      <c r="Q423" s="7"/>
    </row>
    <row r="424" ht="14.25" customHeight="1">
      <c r="Q424" s="7"/>
    </row>
    <row r="425" ht="14.25" customHeight="1">
      <c r="Q425" s="7"/>
    </row>
    <row r="426" ht="14.25" customHeight="1">
      <c r="Q426" s="7"/>
    </row>
    <row r="427" ht="14.25" customHeight="1">
      <c r="Q427" s="7"/>
    </row>
    <row r="428" ht="14.25" customHeight="1">
      <c r="Q428" s="7"/>
    </row>
    <row r="429" ht="14.25" customHeight="1">
      <c r="Q429" s="7"/>
    </row>
    <row r="430" ht="14.25" customHeight="1">
      <c r="Q430" s="7"/>
    </row>
    <row r="431" ht="14.25" customHeight="1">
      <c r="Q431" s="7"/>
    </row>
    <row r="432" ht="14.25" customHeight="1">
      <c r="Q432" s="7"/>
    </row>
    <row r="433" ht="14.25" customHeight="1">
      <c r="Q433" s="7"/>
    </row>
    <row r="434" ht="14.25" customHeight="1">
      <c r="Q434" s="7"/>
    </row>
    <row r="435" ht="14.25" customHeight="1">
      <c r="Q435" s="7"/>
    </row>
    <row r="436" ht="14.25" customHeight="1">
      <c r="Q436" s="7"/>
    </row>
    <row r="437" ht="14.25" customHeight="1">
      <c r="Q437" s="7"/>
    </row>
    <row r="438" ht="14.25" customHeight="1">
      <c r="Q438" s="7"/>
    </row>
    <row r="439" ht="14.25" customHeight="1">
      <c r="Q439" s="7"/>
    </row>
    <row r="440" ht="14.25" customHeight="1">
      <c r="Q440" s="7"/>
    </row>
    <row r="441" ht="14.25" customHeight="1">
      <c r="Q441" s="7"/>
    </row>
    <row r="442" ht="14.25" customHeight="1">
      <c r="Q442" s="7"/>
    </row>
    <row r="443" ht="14.25" customHeight="1">
      <c r="Q443" s="7"/>
    </row>
    <row r="444" ht="14.25" customHeight="1">
      <c r="Q444" s="7"/>
    </row>
    <row r="445" ht="14.25" customHeight="1">
      <c r="Q445" s="7"/>
    </row>
    <row r="446" ht="14.25" customHeight="1">
      <c r="Q446" s="7"/>
    </row>
    <row r="447" ht="14.25" customHeight="1">
      <c r="Q447" s="7"/>
    </row>
    <row r="448" ht="14.25" customHeight="1">
      <c r="Q448" s="7"/>
    </row>
    <row r="449" ht="14.25" customHeight="1">
      <c r="Q449" s="7"/>
    </row>
    <row r="450" ht="14.25" customHeight="1">
      <c r="Q450" s="7"/>
    </row>
    <row r="451" ht="14.25" customHeight="1">
      <c r="Q451" s="7"/>
    </row>
    <row r="452" ht="14.25" customHeight="1">
      <c r="Q452" s="7"/>
    </row>
    <row r="453" ht="14.25" customHeight="1">
      <c r="Q453" s="7"/>
    </row>
    <row r="454" ht="14.25" customHeight="1">
      <c r="Q454" s="7"/>
    </row>
    <row r="455" ht="14.25" customHeight="1">
      <c r="Q455" s="7"/>
    </row>
    <row r="456" ht="14.25" customHeight="1">
      <c r="Q456" s="7"/>
    </row>
    <row r="457" ht="14.25" customHeight="1">
      <c r="Q457" s="7"/>
    </row>
    <row r="458" ht="14.25" customHeight="1">
      <c r="Q458" s="7"/>
    </row>
    <row r="459" ht="14.25" customHeight="1">
      <c r="Q459" s="7"/>
    </row>
    <row r="460" ht="14.25" customHeight="1">
      <c r="Q460" s="7"/>
    </row>
    <row r="461" ht="14.25" customHeight="1">
      <c r="Q461" s="7"/>
    </row>
    <row r="462" ht="14.25" customHeight="1">
      <c r="Q462" s="7"/>
    </row>
    <row r="463" ht="14.25" customHeight="1">
      <c r="Q463" s="7"/>
    </row>
    <row r="464" ht="14.25" customHeight="1">
      <c r="Q464" s="7"/>
    </row>
    <row r="465" ht="14.25" customHeight="1">
      <c r="Q465" s="7"/>
    </row>
    <row r="466" ht="14.25" customHeight="1">
      <c r="Q466" s="7"/>
    </row>
    <row r="467" ht="14.25" customHeight="1">
      <c r="Q467" s="7"/>
    </row>
    <row r="468" ht="14.25" customHeight="1">
      <c r="Q468" s="7"/>
    </row>
    <row r="469" ht="14.25" customHeight="1">
      <c r="Q469" s="7"/>
    </row>
    <row r="470" ht="14.25" customHeight="1">
      <c r="Q470" s="7"/>
    </row>
    <row r="471" ht="14.25" customHeight="1">
      <c r="Q471" s="7"/>
    </row>
    <row r="472" ht="14.25" customHeight="1">
      <c r="Q472" s="7"/>
    </row>
    <row r="473" ht="14.25" customHeight="1">
      <c r="Q473" s="7"/>
    </row>
    <row r="474" ht="14.25" customHeight="1">
      <c r="Q474" s="7"/>
    </row>
    <row r="475" ht="14.25" customHeight="1">
      <c r="Q475" s="7"/>
    </row>
    <row r="476" ht="14.25" customHeight="1">
      <c r="Q476" s="7"/>
    </row>
    <row r="477" ht="14.25" customHeight="1">
      <c r="Q477" s="7"/>
    </row>
    <row r="478" ht="14.25" customHeight="1">
      <c r="Q478" s="7"/>
    </row>
    <row r="479" ht="14.25" customHeight="1">
      <c r="Q479" s="7"/>
    </row>
    <row r="480" ht="14.25" customHeight="1">
      <c r="Q480" s="7"/>
    </row>
    <row r="481" ht="14.25" customHeight="1">
      <c r="Q481" s="7"/>
    </row>
    <row r="482" ht="14.25" customHeight="1">
      <c r="Q482" s="7"/>
    </row>
    <row r="483" ht="14.25" customHeight="1">
      <c r="Q483" s="7"/>
    </row>
    <row r="484" ht="14.25" customHeight="1">
      <c r="Q484" s="7"/>
    </row>
    <row r="485" ht="14.25" customHeight="1">
      <c r="Q485" s="7"/>
    </row>
    <row r="486" ht="14.25" customHeight="1">
      <c r="Q486" s="7"/>
    </row>
    <row r="487" ht="14.25" customHeight="1">
      <c r="Q487" s="7"/>
    </row>
    <row r="488" ht="14.25" customHeight="1">
      <c r="Q488" s="7"/>
    </row>
    <row r="489" ht="14.25" customHeight="1">
      <c r="Q489" s="7"/>
    </row>
    <row r="490" ht="14.25" customHeight="1">
      <c r="Q490" s="7"/>
    </row>
    <row r="491" ht="14.25" customHeight="1">
      <c r="Q491" s="7"/>
    </row>
    <row r="492" ht="14.25" customHeight="1">
      <c r="Q492" s="7"/>
    </row>
    <row r="493" ht="14.25" customHeight="1">
      <c r="Q493" s="7"/>
    </row>
    <row r="494" ht="14.25" customHeight="1">
      <c r="Q494" s="7"/>
    </row>
    <row r="495" ht="14.25" customHeight="1">
      <c r="Q495" s="7"/>
    </row>
    <row r="496" ht="14.25" customHeight="1">
      <c r="Q496" s="7"/>
    </row>
    <row r="497" ht="14.25" customHeight="1">
      <c r="Q497" s="7"/>
    </row>
    <row r="498" ht="14.25" customHeight="1">
      <c r="Q498" s="7"/>
    </row>
    <row r="499" ht="14.25" customHeight="1">
      <c r="Q499" s="7"/>
    </row>
    <row r="500" ht="14.25" customHeight="1">
      <c r="Q500" s="7"/>
    </row>
    <row r="501" ht="14.25" customHeight="1">
      <c r="Q501" s="7"/>
    </row>
    <row r="502" ht="14.25" customHeight="1">
      <c r="Q502" s="7"/>
    </row>
    <row r="503" ht="14.25" customHeight="1">
      <c r="Q503" s="7"/>
    </row>
    <row r="504" ht="14.25" customHeight="1">
      <c r="Q504" s="7"/>
    </row>
    <row r="505" ht="14.25" customHeight="1">
      <c r="Q505" s="7"/>
    </row>
    <row r="506" ht="14.25" customHeight="1">
      <c r="Q506" s="7"/>
    </row>
    <row r="507" ht="14.25" customHeight="1">
      <c r="Q507" s="7"/>
    </row>
    <row r="508" ht="14.25" customHeight="1">
      <c r="Q508" s="7"/>
    </row>
    <row r="509" ht="14.25" customHeight="1">
      <c r="Q509" s="7"/>
    </row>
    <row r="510" ht="14.25" customHeight="1">
      <c r="Q510" s="7"/>
    </row>
    <row r="511" ht="14.25" customHeight="1">
      <c r="Q511" s="7"/>
    </row>
    <row r="512" ht="14.25" customHeight="1">
      <c r="Q512" s="7"/>
    </row>
    <row r="513" ht="14.25" customHeight="1">
      <c r="Q513" s="7"/>
    </row>
    <row r="514" ht="14.25" customHeight="1">
      <c r="Q514" s="7"/>
    </row>
    <row r="515" ht="14.25" customHeight="1">
      <c r="Q515" s="7"/>
    </row>
    <row r="516" ht="14.25" customHeight="1">
      <c r="Q516" s="7"/>
    </row>
    <row r="517" ht="14.25" customHeight="1">
      <c r="Q517" s="7"/>
    </row>
    <row r="518" ht="14.25" customHeight="1">
      <c r="Q518" s="7"/>
    </row>
    <row r="519" ht="14.25" customHeight="1">
      <c r="Q519" s="7"/>
    </row>
    <row r="520" ht="14.25" customHeight="1">
      <c r="Q520" s="7"/>
    </row>
    <row r="521" ht="14.25" customHeight="1">
      <c r="Q521" s="7"/>
    </row>
    <row r="522" ht="14.25" customHeight="1">
      <c r="Q522" s="7"/>
    </row>
    <row r="523" ht="14.25" customHeight="1">
      <c r="Q523" s="7"/>
    </row>
    <row r="524" ht="14.25" customHeight="1">
      <c r="Q524" s="7"/>
    </row>
    <row r="525" ht="14.25" customHeight="1">
      <c r="Q525" s="7"/>
    </row>
    <row r="526" ht="14.25" customHeight="1">
      <c r="Q526" s="7"/>
    </row>
    <row r="527" ht="14.25" customHeight="1">
      <c r="Q527" s="7"/>
    </row>
    <row r="528" ht="14.25" customHeight="1">
      <c r="Q528" s="7"/>
    </row>
    <row r="529" ht="14.25" customHeight="1">
      <c r="Q529" s="7"/>
    </row>
    <row r="530" ht="14.25" customHeight="1">
      <c r="Q530" s="7"/>
    </row>
    <row r="531" ht="14.25" customHeight="1">
      <c r="Q531" s="7"/>
    </row>
    <row r="532" ht="14.25" customHeight="1">
      <c r="Q532" s="7"/>
    </row>
    <row r="533" ht="14.25" customHeight="1">
      <c r="Q533" s="7"/>
    </row>
    <row r="534" ht="14.25" customHeight="1">
      <c r="Q534" s="7"/>
    </row>
    <row r="535" ht="14.25" customHeight="1">
      <c r="Q535" s="7"/>
    </row>
    <row r="536" ht="14.25" customHeight="1">
      <c r="Q536" s="7"/>
    </row>
    <row r="537" ht="14.25" customHeight="1">
      <c r="Q537" s="7"/>
    </row>
    <row r="538" ht="14.25" customHeight="1">
      <c r="Q538" s="7"/>
    </row>
    <row r="539" ht="14.25" customHeight="1">
      <c r="Q539" s="7"/>
    </row>
    <row r="540" ht="14.25" customHeight="1">
      <c r="Q540" s="7"/>
    </row>
    <row r="541" ht="14.25" customHeight="1">
      <c r="Q541" s="7"/>
    </row>
    <row r="542" ht="14.25" customHeight="1">
      <c r="Q542" s="7"/>
    </row>
    <row r="543" ht="14.25" customHeight="1">
      <c r="Q543" s="7"/>
    </row>
    <row r="544" ht="14.25" customHeight="1">
      <c r="Q544" s="7"/>
    </row>
    <row r="545" ht="14.25" customHeight="1">
      <c r="Q545" s="7"/>
    </row>
    <row r="546" ht="14.25" customHeight="1">
      <c r="Q546" s="7"/>
    </row>
    <row r="547" ht="14.25" customHeight="1">
      <c r="Q547" s="7"/>
    </row>
    <row r="548" ht="14.25" customHeight="1">
      <c r="Q548" s="7"/>
    </row>
    <row r="549" ht="14.25" customHeight="1">
      <c r="Q549" s="7"/>
    </row>
    <row r="550" ht="14.25" customHeight="1">
      <c r="Q550" s="7"/>
    </row>
    <row r="551" ht="14.25" customHeight="1">
      <c r="Q551" s="7"/>
    </row>
    <row r="552" ht="14.25" customHeight="1">
      <c r="Q552" s="7"/>
    </row>
    <row r="553" ht="14.25" customHeight="1">
      <c r="Q553" s="7"/>
    </row>
    <row r="554" ht="14.25" customHeight="1">
      <c r="Q554" s="7"/>
    </row>
    <row r="555" ht="14.25" customHeight="1">
      <c r="Q555" s="7"/>
    </row>
    <row r="556" ht="14.25" customHeight="1">
      <c r="Q556" s="7"/>
    </row>
    <row r="557" ht="14.25" customHeight="1">
      <c r="Q557" s="7"/>
    </row>
    <row r="558" ht="14.25" customHeight="1">
      <c r="Q558" s="7"/>
    </row>
    <row r="559" ht="14.25" customHeight="1">
      <c r="Q559" s="7"/>
    </row>
    <row r="560" ht="14.25" customHeight="1">
      <c r="Q560" s="7"/>
    </row>
    <row r="561" ht="14.25" customHeight="1">
      <c r="Q561" s="7"/>
    </row>
    <row r="562" ht="14.25" customHeight="1">
      <c r="Q562" s="7"/>
    </row>
    <row r="563" ht="14.25" customHeight="1">
      <c r="Q563" s="7"/>
    </row>
    <row r="564" ht="14.25" customHeight="1">
      <c r="Q564" s="7"/>
    </row>
    <row r="565" ht="14.25" customHeight="1">
      <c r="Q565" s="7"/>
    </row>
    <row r="566" ht="14.25" customHeight="1">
      <c r="Q566" s="7"/>
    </row>
    <row r="567" ht="14.25" customHeight="1">
      <c r="Q567" s="7"/>
    </row>
    <row r="568" ht="14.25" customHeight="1">
      <c r="Q568" s="7"/>
    </row>
    <row r="569" ht="14.25" customHeight="1">
      <c r="Q569" s="7"/>
    </row>
    <row r="570" ht="14.25" customHeight="1">
      <c r="Q570" s="7"/>
    </row>
    <row r="571" ht="14.25" customHeight="1">
      <c r="Q571" s="7"/>
    </row>
    <row r="572" ht="14.25" customHeight="1">
      <c r="Q572" s="7"/>
    </row>
    <row r="573" ht="14.25" customHeight="1">
      <c r="Q573" s="7"/>
    </row>
    <row r="574" ht="14.25" customHeight="1">
      <c r="Q574" s="7"/>
    </row>
    <row r="575" ht="14.25" customHeight="1">
      <c r="Q575" s="7"/>
    </row>
    <row r="576" ht="14.25" customHeight="1">
      <c r="Q576" s="7"/>
    </row>
    <row r="577" ht="14.25" customHeight="1">
      <c r="Q577" s="7"/>
    </row>
    <row r="578" ht="14.25" customHeight="1">
      <c r="Q578" s="7"/>
    </row>
    <row r="579" ht="14.25" customHeight="1">
      <c r="Q579" s="7"/>
    </row>
    <row r="580" ht="14.25" customHeight="1">
      <c r="Q580" s="7"/>
    </row>
    <row r="581" ht="14.25" customHeight="1">
      <c r="Q581" s="7"/>
    </row>
    <row r="582" ht="14.25" customHeight="1">
      <c r="Q582" s="7"/>
    </row>
    <row r="583" ht="14.25" customHeight="1">
      <c r="Q583" s="7"/>
    </row>
    <row r="584" ht="14.25" customHeight="1">
      <c r="Q584" s="7"/>
    </row>
    <row r="585" ht="14.25" customHeight="1">
      <c r="Q585" s="7"/>
    </row>
    <row r="586" ht="14.25" customHeight="1">
      <c r="Q586" s="7"/>
    </row>
    <row r="587" ht="14.25" customHeight="1">
      <c r="Q587" s="7"/>
    </row>
    <row r="588" ht="14.25" customHeight="1">
      <c r="Q588" s="7"/>
    </row>
    <row r="589" ht="14.25" customHeight="1">
      <c r="Q589" s="7"/>
    </row>
    <row r="590" ht="14.25" customHeight="1">
      <c r="Q590" s="7"/>
    </row>
    <row r="591" ht="14.25" customHeight="1">
      <c r="Q591" s="7"/>
    </row>
    <row r="592" ht="14.25" customHeight="1">
      <c r="Q592" s="7"/>
    </row>
    <row r="593" ht="14.25" customHeight="1">
      <c r="Q593" s="7"/>
    </row>
    <row r="594" ht="14.25" customHeight="1">
      <c r="Q594" s="7"/>
    </row>
    <row r="595" ht="14.25" customHeight="1">
      <c r="Q595" s="7"/>
    </row>
    <row r="596" ht="14.25" customHeight="1">
      <c r="Q596" s="7"/>
    </row>
    <row r="597" ht="14.25" customHeight="1">
      <c r="Q597" s="7"/>
    </row>
    <row r="598" ht="14.25" customHeight="1">
      <c r="Q598" s="7"/>
    </row>
    <row r="599" ht="14.25" customHeight="1">
      <c r="Q599" s="7"/>
    </row>
    <row r="600" ht="14.25" customHeight="1">
      <c r="Q600" s="7"/>
    </row>
    <row r="601" ht="14.25" customHeight="1">
      <c r="Q601" s="7"/>
    </row>
    <row r="602" ht="14.25" customHeight="1">
      <c r="Q602" s="7"/>
    </row>
    <row r="603" ht="14.25" customHeight="1">
      <c r="Q603" s="7"/>
    </row>
    <row r="604" ht="14.25" customHeight="1">
      <c r="Q604" s="7"/>
    </row>
    <row r="605" ht="14.25" customHeight="1">
      <c r="Q605" s="7"/>
    </row>
    <row r="606" ht="14.25" customHeight="1">
      <c r="Q606" s="7"/>
    </row>
    <row r="607" ht="14.25" customHeight="1">
      <c r="Q607" s="7"/>
    </row>
    <row r="608" ht="14.25" customHeight="1">
      <c r="Q608" s="7"/>
    </row>
    <row r="609" ht="14.25" customHeight="1">
      <c r="Q609" s="7"/>
    </row>
    <row r="610" ht="14.25" customHeight="1">
      <c r="Q610" s="7"/>
    </row>
    <row r="611" ht="14.25" customHeight="1">
      <c r="Q611" s="7"/>
    </row>
    <row r="612" ht="14.25" customHeight="1">
      <c r="Q612" s="7"/>
    </row>
    <row r="613" ht="14.25" customHeight="1">
      <c r="Q613" s="7"/>
    </row>
    <row r="614" ht="14.25" customHeight="1">
      <c r="Q614" s="7"/>
    </row>
    <row r="615" ht="14.25" customHeight="1">
      <c r="Q615" s="7"/>
    </row>
    <row r="616" ht="14.25" customHeight="1">
      <c r="Q616" s="7"/>
    </row>
    <row r="617" ht="14.25" customHeight="1">
      <c r="Q617" s="7"/>
    </row>
    <row r="618" ht="14.25" customHeight="1">
      <c r="Q618" s="7"/>
    </row>
    <row r="619" ht="14.25" customHeight="1">
      <c r="Q619" s="7"/>
    </row>
    <row r="620" ht="14.25" customHeight="1">
      <c r="Q620" s="7"/>
    </row>
    <row r="621" ht="14.25" customHeight="1">
      <c r="Q621" s="7"/>
    </row>
    <row r="622" ht="14.25" customHeight="1">
      <c r="Q622" s="7"/>
    </row>
    <row r="623" ht="14.25" customHeight="1">
      <c r="Q623" s="7"/>
    </row>
    <row r="624" ht="14.25" customHeight="1">
      <c r="Q624" s="7"/>
    </row>
    <row r="625" ht="14.25" customHeight="1">
      <c r="Q625" s="7"/>
    </row>
    <row r="626" ht="14.25" customHeight="1">
      <c r="Q626" s="7"/>
    </row>
    <row r="627" ht="14.25" customHeight="1">
      <c r="Q627" s="7"/>
    </row>
    <row r="628" ht="14.25" customHeight="1">
      <c r="Q628" s="7"/>
    </row>
    <row r="629" ht="14.25" customHeight="1">
      <c r="Q629" s="7"/>
    </row>
    <row r="630" ht="14.25" customHeight="1">
      <c r="Q630" s="7"/>
    </row>
    <row r="631" ht="14.25" customHeight="1">
      <c r="Q631" s="7"/>
    </row>
    <row r="632" ht="14.25" customHeight="1">
      <c r="Q632" s="7"/>
    </row>
    <row r="633" ht="14.25" customHeight="1">
      <c r="Q633" s="7"/>
    </row>
    <row r="634" ht="14.25" customHeight="1">
      <c r="Q634" s="7"/>
    </row>
    <row r="635" ht="14.25" customHeight="1">
      <c r="Q635" s="7"/>
    </row>
    <row r="636" ht="14.25" customHeight="1">
      <c r="Q636" s="7"/>
    </row>
    <row r="637" ht="14.25" customHeight="1">
      <c r="Q637" s="7"/>
    </row>
    <row r="638" ht="14.25" customHeight="1">
      <c r="Q638" s="7"/>
    </row>
    <row r="639" ht="14.25" customHeight="1">
      <c r="Q639" s="7"/>
    </row>
    <row r="640" ht="14.25" customHeight="1">
      <c r="Q640" s="7"/>
    </row>
    <row r="641" ht="14.25" customHeight="1">
      <c r="Q641" s="7"/>
    </row>
    <row r="642" ht="14.25" customHeight="1">
      <c r="Q642" s="7"/>
    </row>
    <row r="643" ht="14.25" customHeight="1">
      <c r="Q643" s="7"/>
    </row>
    <row r="644" ht="14.25" customHeight="1">
      <c r="Q644" s="7"/>
    </row>
    <row r="645" ht="14.25" customHeight="1">
      <c r="Q645" s="7"/>
    </row>
    <row r="646" ht="14.25" customHeight="1">
      <c r="Q646" s="7"/>
    </row>
    <row r="647" ht="14.25" customHeight="1">
      <c r="Q647" s="7"/>
    </row>
    <row r="648" ht="14.25" customHeight="1">
      <c r="Q648" s="7"/>
    </row>
    <row r="649" ht="14.25" customHeight="1">
      <c r="Q649" s="7"/>
    </row>
    <row r="650" ht="14.25" customHeight="1">
      <c r="Q650" s="7"/>
    </row>
    <row r="651" ht="14.25" customHeight="1">
      <c r="Q651" s="7"/>
    </row>
    <row r="652" ht="14.25" customHeight="1">
      <c r="Q652" s="7"/>
    </row>
    <row r="653" ht="14.25" customHeight="1">
      <c r="Q653" s="7"/>
    </row>
    <row r="654" ht="14.25" customHeight="1">
      <c r="Q654" s="7"/>
    </row>
    <row r="655" ht="14.25" customHeight="1">
      <c r="Q655" s="7"/>
    </row>
    <row r="656" ht="14.25" customHeight="1">
      <c r="Q656" s="7"/>
    </row>
    <row r="657" ht="14.25" customHeight="1">
      <c r="Q657" s="7"/>
    </row>
    <row r="658" ht="14.25" customHeight="1">
      <c r="Q658" s="7"/>
    </row>
    <row r="659" ht="14.25" customHeight="1">
      <c r="Q659" s="7"/>
    </row>
    <row r="660" ht="14.25" customHeight="1">
      <c r="Q660" s="7"/>
    </row>
    <row r="661" ht="14.25" customHeight="1">
      <c r="Q661" s="7"/>
    </row>
    <row r="662" ht="14.25" customHeight="1">
      <c r="Q662" s="7"/>
    </row>
    <row r="663" ht="14.25" customHeight="1">
      <c r="Q663" s="7"/>
    </row>
    <row r="664" ht="14.25" customHeight="1">
      <c r="Q664" s="7"/>
    </row>
    <row r="665" ht="14.25" customHeight="1">
      <c r="Q665" s="7"/>
    </row>
    <row r="666" ht="14.25" customHeight="1">
      <c r="Q666" s="7"/>
    </row>
    <row r="667" ht="14.25" customHeight="1">
      <c r="Q667" s="7"/>
    </row>
    <row r="668" ht="14.25" customHeight="1">
      <c r="Q668" s="7"/>
    </row>
    <row r="669" ht="14.25" customHeight="1">
      <c r="Q669" s="7"/>
    </row>
    <row r="670" ht="14.25" customHeight="1">
      <c r="Q670" s="7"/>
    </row>
    <row r="671" ht="14.25" customHeight="1">
      <c r="Q671" s="7"/>
    </row>
    <row r="672" ht="14.25" customHeight="1">
      <c r="Q672" s="7"/>
    </row>
    <row r="673" ht="14.25" customHeight="1">
      <c r="Q673" s="7"/>
    </row>
    <row r="674" ht="14.25" customHeight="1">
      <c r="Q674" s="7"/>
    </row>
    <row r="675" ht="14.25" customHeight="1">
      <c r="Q675" s="7"/>
    </row>
    <row r="676" ht="14.25" customHeight="1">
      <c r="Q676" s="7"/>
    </row>
    <row r="677" ht="14.25" customHeight="1">
      <c r="Q677" s="7"/>
    </row>
    <row r="678" ht="14.25" customHeight="1">
      <c r="Q678" s="7"/>
    </row>
    <row r="679" ht="14.25" customHeight="1">
      <c r="Q679" s="7"/>
    </row>
    <row r="680" ht="14.25" customHeight="1">
      <c r="Q680" s="7"/>
    </row>
    <row r="681" ht="14.25" customHeight="1">
      <c r="Q681" s="7"/>
    </row>
    <row r="682" ht="14.25" customHeight="1">
      <c r="Q682" s="7"/>
    </row>
    <row r="683" ht="14.25" customHeight="1">
      <c r="Q683" s="7"/>
    </row>
    <row r="684" ht="14.25" customHeight="1">
      <c r="Q684" s="7"/>
    </row>
    <row r="685" ht="14.25" customHeight="1">
      <c r="Q685" s="7"/>
    </row>
    <row r="686" ht="14.25" customHeight="1">
      <c r="Q686" s="7"/>
    </row>
    <row r="687" ht="14.25" customHeight="1">
      <c r="Q687" s="7"/>
    </row>
    <row r="688" ht="14.25" customHeight="1">
      <c r="Q688" s="7"/>
    </row>
    <row r="689" ht="14.25" customHeight="1">
      <c r="Q689" s="7"/>
    </row>
    <row r="690" ht="14.25" customHeight="1">
      <c r="Q690" s="7"/>
    </row>
    <row r="691" ht="14.25" customHeight="1">
      <c r="Q691" s="7"/>
    </row>
    <row r="692" ht="14.25" customHeight="1">
      <c r="Q692" s="7"/>
    </row>
    <row r="693" ht="14.25" customHeight="1">
      <c r="Q693" s="7"/>
    </row>
    <row r="694" ht="14.25" customHeight="1">
      <c r="Q694" s="7"/>
    </row>
    <row r="695" ht="14.25" customHeight="1">
      <c r="Q695" s="7"/>
    </row>
    <row r="696" ht="14.25" customHeight="1">
      <c r="Q696" s="7"/>
    </row>
    <row r="697" ht="14.25" customHeight="1">
      <c r="Q697" s="7"/>
    </row>
    <row r="698" ht="14.25" customHeight="1">
      <c r="Q698" s="7"/>
    </row>
    <row r="699" ht="14.25" customHeight="1">
      <c r="Q699" s="7"/>
    </row>
    <row r="700" ht="14.25" customHeight="1">
      <c r="Q700" s="7"/>
    </row>
    <row r="701" ht="14.25" customHeight="1">
      <c r="Q701" s="7"/>
    </row>
    <row r="702" ht="14.25" customHeight="1">
      <c r="Q702" s="7"/>
    </row>
    <row r="703" ht="14.25" customHeight="1">
      <c r="Q703" s="7"/>
    </row>
    <row r="704" ht="14.25" customHeight="1">
      <c r="Q704" s="7"/>
    </row>
    <row r="705" ht="14.25" customHeight="1">
      <c r="Q705" s="7"/>
    </row>
    <row r="706" ht="14.25" customHeight="1">
      <c r="Q706" s="7"/>
    </row>
    <row r="707" ht="14.25" customHeight="1">
      <c r="Q707" s="7"/>
    </row>
    <row r="708" ht="14.25" customHeight="1">
      <c r="Q708" s="7"/>
    </row>
    <row r="709" ht="14.25" customHeight="1">
      <c r="Q709" s="7"/>
    </row>
    <row r="710" ht="14.25" customHeight="1">
      <c r="Q710" s="7"/>
    </row>
    <row r="711" ht="14.25" customHeight="1">
      <c r="Q711" s="7"/>
    </row>
    <row r="712" ht="14.25" customHeight="1">
      <c r="Q712" s="7"/>
    </row>
    <row r="713" ht="14.25" customHeight="1">
      <c r="Q713" s="7"/>
    </row>
    <row r="714" ht="14.25" customHeight="1">
      <c r="Q714" s="7"/>
    </row>
    <row r="715" ht="14.25" customHeight="1">
      <c r="Q715" s="7"/>
    </row>
    <row r="716" ht="14.25" customHeight="1">
      <c r="Q716" s="7"/>
    </row>
    <row r="717" ht="14.25" customHeight="1">
      <c r="Q717" s="7"/>
    </row>
    <row r="718" ht="14.25" customHeight="1">
      <c r="Q718" s="7"/>
    </row>
    <row r="719" ht="14.25" customHeight="1">
      <c r="Q719" s="7"/>
    </row>
    <row r="720" ht="14.25" customHeight="1">
      <c r="Q720" s="7"/>
    </row>
    <row r="721" ht="14.25" customHeight="1">
      <c r="Q721" s="7"/>
    </row>
    <row r="722" ht="14.25" customHeight="1">
      <c r="Q722" s="7"/>
    </row>
    <row r="723" ht="14.25" customHeight="1">
      <c r="Q723" s="7"/>
    </row>
    <row r="724" ht="14.25" customHeight="1">
      <c r="Q724" s="7"/>
    </row>
    <row r="725" ht="14.25" customHeight="1">
      <c r="Q725" s="7"/>
    </row>
    <row r="726" ht="14.25" customHeight="1">
      <c r="Q726" s="7"/>
    </row>
    <row r="727" ht="14.25" customHeight="1">
      <c r="Q727" s="7"/>
    </row>
    <row r="728" ht="14.25" customHeight="1">
      <c r="Q728" s="7"/>
    </row>
    <row r="729" ht="14.25" customHeight="1">
      <c r="Q729" s="7"/>
    </row>
    <row r="730" ht="14.25" customHeight="1">
      <c r="Q730" s="7"/>
    </row>
    <row r="731" ht="14.25" customHeight="1">
      <c r="Q731" s="7"/>
    </row>
    <row r="732" ht="14.25" customHeight="1">
      <c r="Q732" s="7"/>
    </row>
    <row r="733" ht="14.25" customHeight="1">
      <c r="Q733" s="7"/>
    </row>
    <row r="734" ht="14.25" customHeight="1">
      <c r="Q734" s="7"/>
    </row>
    <row r="735" ht="14.25" customHeight="1">
      <c r="Q735" s="7"/>
    </row>
    <row r="736" ht="14.25" customHeight="1">
      <c r="Q736" s="7"/>
    </row>
    <row r="737" ht="14.25" customHeight="1">
      <c r="Q737" s="7"/>
    </row>
    <row r="738" ht="14.25" customHeight="1">
      <c r="Q738" s="7"/>
    </row>
    <row r="739" ht="14.25" customHeight="1">
      <c r="Q739" s="7"/>
    </row>
    <row r="740" ht="14.25" customHeight="1">
      <c r="Q740" s="7"/>
    </row>
    <row r="741" ht="14.25" customHeight="1">
      <c r="Q741" s="7"/>
    </row>
    <row r="742" ht="14.25" customHeight="1">
      <c r="Q742" s="7"/>
    </row>
    <row r="743" ht="14.25" customHeight="1">
      <c r="Q743" s="7"/>
    </row>
    <row r="744" ht="14.25" customHeight="1">
      <c r="Q744" s="7"/>
    </row>
    <row r="745" ht="14.25" customHeight="1">
      <c r="Q745" s="7"/>
    </row>
    <row r="746" ht="14.25" customHeight="1">
      <c r="Q746" s="7"/>
    </row>
    <row r="747" ht="14.25" customHeight="1">
      <c r="Q747" s="7"/>
    </row>
    <row r="748" ht="14.25" customHeight="1">
      <c r="Q748" s="7"/>
    </row>
    <row r="749" ht="14.25" customHeight="1">
      <c r="Q749" s="7"/>
    </row>
    <row r="750" ht="14.25" customHeight="1">
      <c r="Q750" s="7"/>
    </row>
    <row r="751" ht="14.25" customHeight="1">
      <c r="Q751" s="7"/>
    </row>
    <row r="752" ht="14.25" customHeight="1">
      <c r="Q752" s="7"/>
    </row>
    <row r="753" ht="14.25" customHeight="1">
      <c r="Q753" s="7"/>
    </row>
    <row r="754" ht="14.25" customHeight="1">
      <c r="Q754" s="7"/>
    </row>
    <row r="755" ht="14.25" customHeight="1">
      <c r="Q755" s="7"/>
    </row>
    <row r="756" ht="14.25" customHeight="1">
      <c r="Q756" s="7"/>
    </row>
    <row r="757" ht="14.25" customHeight="1">
      <c r="Q757" s="7"/>
    </row>
    <row r="758" ht="14.25" customHeight="1">
      <c r="Q758" s="7"/>
    </row>
    <row r="759" ht="14.25" customHeight="1">
      <c r="Q759" s="7"/>
    </row>
    <row r="760" ht="14.25" customHeight="1">
      <c r="Q760" s="7"/>
    </row>
    <row r="761" ht="14.25" customHeight="1">
      <c r="Q761" s="7"/>
    </row>
    <row r="762" ht="14.25" customHeight="1">
      <c r="Q762" s="7"/>
    </row>
    <row r="763" ht="14.25" customHeight="1">
      <c r="Q763" s="7"/>
    </row>
    <row r="764" ht="14.25" customHeight="1">
      <c r="Q764" s="7"/>
    </row>
    <row r="765" ht="14.25" customHeight="1">
      <c r="Q765" s="7"/>
    </row>
    <row r="766" ht="14.25" customHeight="1">
      <c r="Q766" s="7"/>
    </row>
    <row r="767" ht="14.25" customHeight="1">
      <c r="Q767" s="7"/>
    </row>
    <row r="768" ht="14.25" customHeight="1">
      <c r="Q768" s="7"/>
    </row>
    <row r="769" ht="14.25" customHeight="1">
      <c r="Q769" s="7"/>
    </row>
    <row r="770" ht="14.25" customHeight="1">
      <c r="Q770" s="7"/>
    </row>
    <row r="771" ht="14.25" customHeight="1">
      <c r="Q771" s="7"/>
    </row>
    <row r="772" ht="14.25" customHeight="1">
      <c r="Q772" s="7"/>
    </row>
    <row r="773" ht="14.25" customHeight="1">
      <c r="Q773" s="7"/>
    </row>
    <row r="774" ht="14.25" customHeight="1">
      <c r="Q774" s="7"/>
    </row>
    <row r="775" ht="14.25" customHeight="1">
      <c r="Q775" s="7"/>
    </row>
    <row r="776" ht="14.25" customHeight="1">
      <c r="Q776" s="7"/>
    </row>
    <row r="777" ht="14.25" customHeight="1">
      <c r="Q777" s="7"/>
    </row>
    <row r="778" ht="14.25" customHeight="1">
      <c r="Q778" s="7"/>
    </row>
    <row r="779" ht="14.25" customHeight="1">
      <c r="Q779" s="7"/>
    </row>
    <row r="780" ht="14.25" customHeight="1">
      <c r="Q780" s="7"/>
    </row>
    <row r="781" ht="14.25" customHeight="1">
      <c r="Q781" s="7"/>
    </row>
    <row r="782" ht="14.25" customHeight="1">
      <c r="Q782" s="7"/>
    </row>
    <row r="783" ht="14.25" customHeight="1">
      <c r="Q783" s="7"/>
    </row>
    <row r="784" ht="14.25" customHeight="1">
      <c r="Q784" s="7"/>
    </row>
    <row r="785" ht="14.25" customHeight="1">
      <c r="Q785" s="7"/>
    </row>
    <row r="786" ht="14.25" customHeight="1">
      <c r="Q786" s="7"/>
    </row>
    <row r="787" ht="14.25" customHeight="1">
      <c r="Q787" s="7"/>
    </row>
    <row r="788" ht="14.25" customHeight="1">
      <c r="Q788" s="7"/>
    </row>
    <row r="789" ht="14.25" customHeight="1">
      <c r="Q789" s="7"/>
    </row>
    <row r="790" ht="14.25" customHeight="1">
      <c r="Q790" s="7"/>
    </row>
    <row r="791" ht="14.25" customHeight="1">
      <c r="Q791" s="7"/>
    </row>
    <row r="792" ht="14.25" customHeight="1">
      <c r="Q792" s="7"/>
    </row>
    <row r="793" ht="14.25" customHeight="1">
      <c r="Q793" s="7"/>
    </row>
    <row r="794" ht="14.25" customHeight="1">
      <c r="Q794" s="7"/>
    </row>
    <row r="795" ht="14.25" customHeight="1">
      <c r="Q795" s="7"/>
    </row>
    <row r="796" ht="14.25" customHeight="1">
      <c r="Q796" s="7"/>
    </row>
    <row r="797" ht="14.25" customHeight="1">
      <c r="Q797" s="7"/>
    </row>
    <row r="798" ht="14.25" customHeight="1">
      <c r="Q798" s="7"/>
    </row>
    <row r="799" ht="14.25" customHeight="1">
      <c r="Q799" s="7"/>
    </row>
    <row r="800" ht="14.25" customHeight="1">
      <c r="Q800" s="7"/>
    </row>
    <row r="801" ht="14.25" customHeight="1">
      <c r="Q801" s="7"/>
    </row>
    <row r="802" ht="14.25" customHeight="1">
      <c r="Q802" s="7"/>
    </row>
    <row r="803" ht="14.25" customHeight="1">
      <c r="Q803" s="7"/>
    </row>
    <row r="804" ht="14.25" customHeight="1">
      <c r="Q804" s="7"/>
    </row>
    <row r="805" ht="14.25" customHeight="1">
      <c r="Q805" s="7"/>
    </row>
    <row r="806" ht="14.25" customHeight="1">
      <c r="Q806" s="7"/>
    </row>
    <row r="807" ht="14.25" customHeight="1">
      <c r="Q807" s="7"/>
    </row>
    <row r="808" ht="14.25" customHeight="1">
      <c r="Q808" s="7"/>
    </row>
    <row r="809" ht="14.25" customHeight="1">
      <c r="Q809" s="7"/>
    </row>
    <row r="810" ht="14.25" customHeight="1">
      <c r="Q810" s="7"/>
    </row>
    <row r="811" ht="14.25" customHeight="1">
      <c r="Q811" s="7"/>
    </row>
    <row r="812" ht="14.25" customHeight="1">
      <c r="Q812" s="7"/>
    </row>
    <row r="813" ht="14.25" customHeight="1">
      <c r="Q813" s="7"/>
    </row>
    <row r="814" ht="14.25" customHeight="1">
      <c r="Q814" s="7"/>
    </row>
    <row r="815" ht="14.25" customHeight="1">
      <c r="Q815" s="7"/>
    </row>
    <row r="816" ht="14.25" customHeight="1">
      <c r="Q816" s="7"/>
    </row>
    <row r="817" ht="14.25" customHeight="1">
      <c r="Q817" s="7"/>
    </row>
    <row r="818" ht="14.25" customHeight="1">
      <c r="Q818" s="7"/>
    </row>
    <row r="819" ht="14.25" customHeight="1">
      <c r="Q819" s="7"/>
    </row>
    <row r="820" ht="14.25" customHeight="1">
      <c r="Q820" s="7"/>
    </row>
    <row r="821" ht="14.25" customHeight="1">
      <c r="Q821" s="7"/>
    </row>
    <row r="822" ht="14.25" customHeight="1">
      <c r="Q822" s="7"/>
    </row>
    <row r="823" ht="14.25" customHeight="1">
      <c r="Q823" s="7"/>
    </row>
    <row r="824" ht="14.25" customHeight="1">
      <c r="Q824" s="7"/>
    </row>
    <row r="825" ht="14.25" customHeight="1">
      <c r="Q825" s="7"/>
    </row>
    <row r="826" ht="14.25" customHeight="1">
      <c r="Q826" s="7"/>
    </row>
    <row r="827" ht="14.25" customHeight="1">
      <c r="Q827" s="7"/>
    </row>
    <row r="828" ht="14.25" customHeight="1">
      <c r="Q828" s="7"/>
    </row>
    <row r="829" ht="14.25" customHeight="1">
      <c r="Q829" s="7"/>
    </row>
    <row r="830" ht="14.25" customHeight="1">
      <c r="Q830" s="7"/>
    </row>
    <row r="831" ht="14.25" customHeight="1">
      <c r="Q831" s="7"/>
    </row>
    <row r="832" ht="14.25" customHeight="1">
      <c r="Q832" s="7"/>
    </row>
    <row r="833" ht="14.25" customHeight="1">
      <c r="Q833" s="7"/>
    </row>
    <row r="834" ht="14.25" customHeight="1">
      <c r="Q834" s="7"/>
    </row>
    <row r="835" ht="14.25" customHeight="1">
      <c r="Q835" s="7"/>
    </row>
    <row r="836" ht="14.25" customHeight="1">
      <c r="Q836" s="7"/>
    </row>
    <row r="837" ht="14.25" customHeight="1">
      <c r="Q837" s="7"/>
    </row>
    <row r="838" ht="14.25" customHeight="1">
      <c r="Q838" s="7"/>
    </row>
    <row r="839" ht="14.25" customHeight="1">
      <c r="Q839" s="7"/>
    </row>
    <row r="840" ht="14.25" customHeight="1">
      <c r="Q840" s="7"/>
    </row>
    <row r="841" ht="14.25" customHeight="1">
      <c r="Q841" s="7"/>
    </row>
    <row r="842" ht="14.25" customHeight="1">
      <c r="Q842" s="7"/>
    </row>
    <row r="843" ht="14.25" customHeight="1">
      <c r="Q843" s="7"/>
    </row>
    <row r="844" ht="14.25" customHeight="1">
      <c r="Q844" s="7"/>
    </row>
    <row r="845" ht="14.25" customHeight="1">
      <c r="Q845" s="7"/>
    </row>
    <row r="846" ht="14.25" customHeight="1">
      <c r="Q846" s="7"/>
    </row>
    <row r="847" ht="14.25" customHeight="1">
      <c r="Q847" s="7"/>
    </row>
    <row r="848" ht="14.25" customHeight="1">
      <c r="Q848" s="7"/>
    </row>
    <row r="849" ht="14.25" customHeight="1">
      <c r="Q849" s="7"/>
    </row>
    <row r="850" ht="14.25" customHeight="1">
      <c r="Q850" s="7"/>
    </row>
    <row r="851" ht="14.25" customHeight="1">
      <c r="Q851" s="7"/>
    </row>
    <row r="852" ht="14.25" customHeight="1">
      <c r="Q852" s="7"/>
    </row>
    <row r="853" ht="14.25" customHeight="1">
      <c r="Q853" s="7"/>
    </row>
    <row r="854" ht="14.25" customHeight="1">
      <c r="Q854" s="7"/>
    </row>
    <row r="855" ht="14.25" customHeight="1">
      <c r="Q855" s="7"/>
    </row>
    <row r="856" ht="14.25" customHeight="1">
      <c r="Q856" s="7"/>
    </row>
    <row r="857" ht="14.25" customHeight="1">
      <c r="Q857" s="7"/>
    </row>
    <row r="858" ht="14.25" customHeight="1">
      <c r="Q858" s="7"/>
    </row>
    <row r="859" ht="14.25" customHeight="1">
      <c r="Q859" s="7"/>
    </row>
    <row r="860" ht="14.25" customHeight="1">
      <c r="Q860" s="7"/>
    </row>
    <row r="861" ht="14.25" customHeight="1">
      <c r="Q861" s="7"/>
    </row>
    <row r="862" ht="14.25" customHeight="1">
      <c r="Q862" s="7"/>
    </row>
    <row r="863" ht="14.25" customHeight="1">
      <c r="Q863" s="7"/>
    </row>
    <row r="864" ht="14.25" customHeight="1">
      <c r="Q864" s="7"/>
    </row>
    <row r="865" ht="14.25" customHeight="1">
      <c r="Q865" s="7"/>
    </row>
    <row r="866" ht="14.25" customHeight="1">
      <c r="Q866" s="7"/>
    </row>
    <row r="867" ht="14.25" customHeight="1">
      <c r="Q867" s="7"/>
    </row>
    <row r="868" ht="14.25" customHeight="1">
      <c r="Q868" s="7"/>
    </row>
    <row r="869" ht="14.25" customHeight="1">
      <c r="Q869" s="7"/>
    </row>
    <row r="870" ht="14.25" customHeight="1">
      <c r="Q870" s="7"/>
    </row>
    <row r="871" ht="14.25" customHeight="1">
      <c r="Q871" s="7"/>
    </row>
    <row r="872" ht="14.25" customHeight="1">
      <c r="Q872" s="7"/>
    </row>
    <row r="873" ht="14.25" customHeight="1">
      <c r="Q873" s="7"/>
    </row>
    <row r="874" ht="14.25" customHeight="1">
      <c r="Q874" s="7"/>
    </row>
    <row r="875" ht="14.25" customHeight="1">
      <c r="Q875" s="7"/>
    </row>
    <row r="876" ht="14.25" customHeight="1">
      <c r="Q876" s="7"/>
    </row>
    <row r="877" ht="14.25" customHeight="1">
      <c r="Q877" s="7"/>
    </row>
    <row r="878" ht="14.25" customHeight="1">
      <c r="Q878" s="7"/>
    </row>
    <row r="879" ht="14.25" customHeight="1">
      <c r="Q879" s="7"/>
    </row>
    <row r="880" ht="14.25" customHeight="1">
      <c r="Q880" s="7"/>
    </row>
    <row r="881" ht="14.25" customHeight="1">
      <c r="Q881" s="7"/>
    </row>
    <row r="882" ht="14.25" customHeight="1">
      <c r="Q882" s="7"/>
    </row>
    <row r="883" ht="14.25" customHeight="1">
      <c r="Q883" s="7"/>
    </row>
    <row r="884" ht="14.25" customHeight="1">
      <c r="Q884" s="7"/>
    </row>
    <row r="885" ht="14.25" customHeight="1">
      <c r="Q885" s="7"/>
    </row>
    <row r="886" ht="14.25" customHeight="1">
      <c r="Q886" s="7"/>
    </row>
    <row r="887" ht="14.25" customHeight="1">
      <c r="Q887" s="7"/>
    </row>
    <row r="888" ht="14.25" customHeight="1">
      <c r="Q888" s="7"/>
    </row>
    <row r="889" ht="14.25" customHeight="1">
      <c r="Q889" s="7"/>
    </row>
    <row r="890" ht="14.25" customHeight="1">
      <c r="Q890" s="7"/>
    </row>
    <row r="891" ht="14.25" customHeight="1">
      <c r="Q891" s="7"/>
    </row>
    <row r="892" ht="14.25" customHeight="1">
      <c r="Q892" s="7"/>
    </row>
    <row r="893" ht="14.25" customHeight="1">
      <c r="Q893" s="7"/>
    </row>
    <row r="894" ht="14.25" customHeight="1">
      <c r="Q894" s="7"/>
    </row>
    <row r="895" ht="14.25" customHeight="1">
      <c r="Q895" s="7"/>
    </row>
    <row r="896" ht="14.25" customHeight="1">
      <c r="Q896" s="7"/>
    </row>
    <row r="897" ht="14.25" customHeight="1">
      <c r="Q897" s="7"/>
    </row>
    <row r="898" ht="14.25" customHeight="1">
      <c r="Q898" s="7"/>
    </row>
    <row r="899" ht="14.25" customHeight="1">
      <c r="Q899" s="7"/>
    </row>
    <row r="900" ht="14.25" customHeight="1">
      <c r="Q900" s="7"/>
    </row>
    <row r="901" ht="14.25" customHeight="1">
      <c r="Q901" s="7"/>
    </row>
    <row r="902" ht="14.25" customHeight="1">
      <c r="Q902" s="7"/>
    </row>
    <row r="903" ht="14.25" customHeight="1">
      <c r="Q903" s="7"/>
    </row>
    <row r="904" ht="14.25" customHeight="1">
      <c r="Q904" s="7"/>
    </row>
    <row r="905" ht="14.25" customHeight="1">
      <c r="Q905" s="7"/>
    </row>
    <row r="906" ht="14.25" customHeight="1">
      <c r="Q906" s="7"/>
    </row>
    <row r="907" ht="14.25" customHeight="1">
      <c r="Q907" s="7"/>
    </row>
    <row r="908" ht="14.25" customHeight="1">
      <c r="Q908" s="7"/>
    </row>
    <row r="909" ht="14.25" customHeight="1">
      <c r="Q909" s="7"/>
    </row>
    <row r="910" ht="14.25" customHeight="1">
      <c r="Q910" s="7"/>
    </row>
    <row r="911" ht="14.25" customHeight="1">
      <c r="Q911" s="7"/>
    </row>
    <row r="912" ht="14.25" customHeight="1">
      <c r="Q912" s="7"/>
    </row>
    <row r="913" ht="14.25" customHeight="1">
      <c r="Q913" s="7"/>
    </row>
    <row r="914" ht="14.25" customHeight="1">
      <c r="Q914" s="7"/>
    </row>
    <row r="915" ht="14.25" customHeight="1">
      <c r="Q915" s="7"/>
    </row>
    <row r="916" ht="14.25" customHeight="1">
      <c r="Q916" s="7"/>
    </row>
    <row r="917" ht="14.25" customHeight="1">
      <c r="Q917" s="7"/>
    </row>
    <row r="918" ht="14.25" customHeight="1">
      <c r="Q918" s="7"/>
    </row>
    <row r="919" ht="14.25" customHeight="1">
      <c r="Q919" s="7"/>
    </row>
    <row r="920" ht="14.25" customHeight="1">
      <c r="Q920" s="7"/>
    </row>
    <row r="921" ht="14.25" customHeight="1">
      <c r="Q921" s="7"/>
    </row>
    <row r="922" ht="14.25" customHeight="1">
      <c r="Q922" s="7"/>
    </row>
    <row r="923" ht="14.25" customHeight="1">
      <c r="Q923" s="7"/>
    </row>
    <row r="924" ht="14.25" customHeight="1">
      <c r="Q924" s="7"/>
    </row>
    <row r="925" ht="14.25" customHeight="1">
      <c r="Q925" s="7"/>
    </row>
    <row r="926" ht="14.25" customHeight="1">
      <c r="Q926" s="7"/>
    </row>
    <row r="927" ht="14.25" customHeight="1">
      <c r="Q927" s="7"/>
    </row>
    <row r="928" ht="14.25" customHeight="1">
      <c r="Q928" s="7"/>
    </row>
    <row r="929" ht="14.25" customHeight="1">
      <c r="Q929" s="7"/>
    </row>
    <row r="930" ht="14.25" customHeight="1">
      <c r="Q930" s="7"/>
    </row>
    <row r="931" ht="14.25" customHeight="1">
      <c r="Q931" s="7"/>
    </row>
    <row r="932" ht="14.25" customHeight="1">
      <c r="Q932" s="7"/>
    </row>
    <row r="933" ht="14.25" customHeight="1">
      <c r="Q933" s="7"/>
    </row>
    <row r="934" ht="14.25" customHeight="1">
      <c r="Q934" s="7"/>
    </row>
    <row r="935" ht="14.25" customHeight="1">
      <c r="Q935" s="7"/>
    </row>
    <row r="936" ht="14.25" customHeight="1">
      <c r="Q936" s="7"/>
    </row>
    <row r="937" ht="14.25" customHeight="1">
      <c r="Q937" s="7"/>
    </row>
    <row r="938" ht="14.25" customHeight="1">
      <c r="Q938" s="7"/>
    </row>
    <row r="939" ht="14.25" customHeight="1">
      <c r="Q939" s="7"/>
    </row>
    <row r="940" ht="14.25" customHeight="1">
      <c r="Q940" s="7"/>
    </row>
    <row r="941" ht="14.25" customHeight="1">
      <c r="Q941" s="7"/>
    </row>
    <row r="942" ht="14.25" customHeight="1">
      <c r="Q942" s="7"/>
    </row>
    <row r="943" ht="14.25" customHeight="1">
      <c r="Q943" s="7"/>
    </row>
    <row r="944" ht="14.25" customHeight="1">
      <c r="Q944" s="7"/>
    </row>
    <row r="945" ht="14.25" customHeight="1">
      <c r="Q945" s="7"/>
    </row>
    <row r="946" ht="14.25" customHeight="1">
      <c r="Q946" s="7"/>
    </row>
    <row r="947" ht="14.25" customHeight="1">
      <c r="Q947" s="7"/>
    </row>
    <row r="948" ht="14.25" customHeight="1">
      <c r="Q948" s="7"/>
    </row>
    <row r="949" ht="14.25" customHeight="1">
      <c r="Q949" s="7"/>
    </row>
    <row r="950" ht="14.25" customHeight="1">
      <c r="Q950" s="7"/>
    </row>
    <row r="951" ht="14.25" customHeight="1">
      <c r="Q951" s="7"/>
    </row>
    <row r="952" ht="14.25" customHeight="1">
      <c r="Q952" s="7"/>
    </row>
    <row r="953" ht="14.25" customHeight="1">
      <c r="Q953" s="7"/>
    </row>
    <row r="954" ht="14.25" customHeight="1">
      <c r="Q954" s="7"/>
    </row>
    <row r="955" ht="14.25" customHeight="1">
      <c r="Q955" s="7"/>
    </row>
    <row r="956" ht="14.25" customHeight="1">
      <c r="Q956" s="7"/>
    </row>
    <row r="957" ht="14.25" customHeight="1">
      <c r="Q957" s="7"/>
    </row>
    <row r="958" ht="14.25" customHeight="1">
      <c r="Q958" s="7"/>
    </row>
    <row r="959" ht="14.25" customHeight="1">
      <c r="Q959" s="7"/>
    </row>
    <row r="960" ht="14.25" customHeight="1">
      <c r="Q960" s="7"/>
    </row>
    <row r="961" ht="14.25" customHeight="1">
      <c r="Q961" s="7"/>
    </row>
    <row r="962" ht="14.25" customHeight="1">
      <c r="Q962" s="7"/>
    </row>
    <row r="963" ht="14.25" customHeight="1">
      <c r="Q963" s="7"/>
    </row>
    <row r="964" ht="14.25" customHeight="1">
      <c r="Q964" s="7"/>
    </row>
    <row r="965" ht="14.25" customHeight="1">
      <c r="Q965" s="7"/>
    </row>
    <row r="966" ht="14.25" customHeight="1">
      <c r="Q966" s="7"/>
    </row>
    <row r="967" ht="14.25" customHeight="1">
      <c r="Q967" s="7"/>
    </row>
    <row r="968" ht="14.25" customHeight="1">
      <c r="Q968" s="7"/>
    </row>
    <row r="969" ht="14.25" customHeight="1">
      <c r="Q969" s="7"/>
    </row>
    <row r="970" ht="14.25" customHeight="1">
      <c r="Q970" s="7"/>
    </row>
    <row r="971" ht="14.25" customHeight="1">
      <c r="Q971" s="7"/>
    </row>
    <row r="972" ht="14.25" customHeight="1">
      <c r="Q972" s="7"/>
    </row>
    <row r="973" ht="14.25" customHeight="1">
      <c r="Q973" s="7"/>
    </row>
    <row r="974" ht="14.25" customHeight="1">
      <c r="Q974" s="7"/>
    </row>
    <row r="975" ht="14.25" customHeight="1">
      <c r="Q975" s="7"/>
    </row>
    <row r="976" ht="14.25" customHeight="1">
      <c r="Q976" s="7"/>
    </row>
    <row r="977" ht="14.25" customHeight="1">
      <c r="Q977" s="7"/>
    </row>
    <row r="978" ht="14.25" customHeight="1">
      <c r="Q978" s="7"/>
    </row>
    <row r="979" ht="14.25" customHeight="1">
      <c r="Q979" s="7"/>
    </row>
    <row r="980" ht="14.25" customHeight="1">
      <c r="Q980" s="7"/>
    </row>
    <row r="981" ht="14.25" customHeight="1">
      <c r="Q981" s="7"/>
    </row>
    <row r="982" ht="14.25" customHeight="1">
      <c r="Q982" s="7"/>
    </row>
    <row r="983" ht="14.25" customHeight="1">
      <c r="Q983" s="7"/>
    </row>
    <row r="984" ht="14.25" customHeight="1">
      <c r="Q984" s="7"/>
    </row>
    <row r="985" ht="14.25" customHeight="1">
      <c r="Q985" s="7"/>
    </row>
    <row r="986" ht="14.25" customHeight="1">
      <c r="Q986" s="7"/>
    </row>
    <row r="987" ht="14.25" customHeight="1">
      <c r="Q987" s="7"/>
    </row>
    <row r="988" ht="14.25" customHeight="1">
      <c r="Q988" s="7"/>
    </row>
    <row r="989" ht="14.25" customHeight="1">
      <c r="Q989" s="7"/>
    </row>
    <row r="990" ht="14.25" customHeight="1">
      <c r="Q990" s="7"/>
    </row>
    <row r="991" ht="14.25" customHeight="1">
      <c r="Q991" s="7"/>
    </row>
    <row r="992" ht="14.25" customHeight="1">
      <c r="Q992" s="7"/>
    </row>
    <row r="993" ht="14.25" customHeight="1">
      <c r="Q993" s="7"/>
    </row>
    <row r="994" ht="14.25" customHeight="1">
      <c r="Q994" s="7"/>
    </row>
    <row r="995" ht="14.25" customHeight="1">
      <c r="Q995" s="7"/>
    </row>
    <row r="996" ht="14.25" customHeight="1">
      <c r="Q996" s="7"/>
    </row>
    <row r="997" ht="14.25" customHeight="1">
      <c r="Q997" s="7"/>
    </row>
    <row r="998" ht="14.25" customHeight="1">
      <c r="Q998" s="7"/>
    </row>
    <row r="999" ht="14.25" customHeight="1">
      <c r="Q999" s="7"/>
    </row>
    <row r="1000" ht="14.25" customHeight="1">
      <c r="Q1000" s="7"/>
    </row>
  </sheetData>
  <mergeCells count="2">
    <mergeCell ref="B34:S34"/>
    <mergeCell ref="B53:S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8.71"/>
    <col customWidth="1" min="12" max="14" width="8.71"/>
    <col customWidth="1" min="15" max="15" width="9.86"/>
    <col customWidth="1" min="16" max="16" width="19.71"/>
    <col customWidth="1" min="17" max="31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105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13">
        <v>2.9151984135509998E7</v>
      </c>
      <c r="D4" s="13">
        <v>3.1483047068889998E7</v>
      </c>
      <c r="E4" s="13">
        <v>3.829214473204E7</v>
      </c>
      <c r="F4" s="13">
        <v>2.5187636572580002E7</v>
      </c>
      <c r="G4" s="13">
        <v>2.252289585265E7</v>
      </c>
      <c r="H4" s="13">
        <v>1.405786588226E7</v>
      </c>
      <c r="I4" s="13">
        <v>1.1660692260780001E7</v>
      </c>
      <c r="J4" s="13">
        <v>1.503898900697E7</v>
      </c>
      <c r="K4" s="13">
        <v>209237.7835</v>
      </c>
      <c r="L4" s="13">
        <v>1.62658827747E7</v>
      </c>
      <c r="M4" s="13">
        <v>4155199.93953</v>
      </c>
      <c r="N4" s="13">
        <v>2.068514896692E7</v>
      </c>
      <c r="O4" s="13">
        <v>8999430.5508</v>
      </c>
      <c r="P4" s="13">
        <v>2.3771015552713E8</v>
      </c>
      <c r="R4" s="64">
        <v>2.9151984135509998E7</v>
      </c>
      <c r="S4" s="13">
        <v>3.1483047068889998E7</v>
      </c>
      <c r="T4" s="13">
        <v>3.829214473204E7</v>
      </c>
      <c r="U4" s="13">
        <v>2.5187636572580002E7</v>
      </c>
      <c r="V4" s="13">
        <v>2.252289585265E7</v>
      </c>
      <c r="W4" s="13">
        <v>1.405786588226E7</v>
      </c>
      <c r="X4" s="13">
        <v>1.1660692260780001E7</v>
      </c>
      <c r="Y4" s="13">
        <v>1.503898900697E7</v>
      </c>
      <c r="Z4" s="13">
        <v>209237.7835</v>
      </c>
      <c r="AA4" s="13">
        <v>1.62658827747E7</v>
      </c>
      <c r="AB4" s="13">
        <v>4155199.93953</v>
      </c>
      <c r="AC4" s="13">
        <v>2.068514896692E7</v>
      </c>
      <c r="AD4" s="13">
        <v>8999430.5508</v>
      </c>
      <c r="AE4" s="13">
        <v>2.3771015552713E8</v>
      </c>
    </row>
    <row r="5" ht="18.0" customHeight="1">
      <c r="A5" s="7"/>
      <c r="B5" s="12" t="s">
        <v>21</v>
      </c>
      <c r="C5" s="14">
        <f t="shared" ref="C5:P5" si="1">C6+C8-(C7*0.4)-(C9*0.3)</f>
        <v>5836092.996</v>
      </c>
      <c r="D5" s="14">
        <f t="shared" si="1"/>
        <v>7919707.792</v>
      </c>
      <c r="E5" s="14">
        <f t="shared" si="1"/>
        <v>6982206.057</v>
      </c>
      <c r="F5" s="14">
        <f t="shared" si="1"/>
        <v>5293451.988</v>
      </c>
      <c r="G5" s="14">
        <f t="shared" si="1"/>
        <v>4454144.018</v>
      </c>
      <c r="H5" s="14">
        <f t="shared" si="1"/>
        <v>1940042.873</v>
      </c>
      <c r="I5" s="14">
        <f t="shared" si="1"/>
        <v>1947770.479</v>
      </c>
      <c r="J5" s="14">
        <f t="shared" si="1"/>
        <v>1996756.17</v>
      </c>
      <c r="K5" s="14">
        <f t="shared" si="1"/>
        <v>52087.93456</v>
      </c>
      <c r="L5" s="14">
        <f t="shared" si="1"/>
        <v>2394912.621</v>
      </c>
      <c r="M5" s="14">
        <f t="shared" si="1"/>
        <v>492891.8769</v>
      </c>
      <c r="N5" s="14">
        <f t="shared" si="1"/>
        <v>2068555.051</v>
      </c>
      <c r="O5" s="14">
        <f t="shared" si="1"/>
        <v>505168.8153</v>
      </c>
      <c r="P5" s="14">
        <f t="shared" si="1"/>
        <v>41883788.67</v>
      </c>
      <c r="Q5" s="15"/>
      <c r="R5" s="13">
        <v>3270937.8801700003</v>
      </c>
      <c r="S5" s="13">
        <v>5730235.57549</v>
      </c>
      <c r="T5" s="13">
        <v>3826407.99434</v>
      </c>
      <c r="U5" s="13">
        <v>2806234.3905599997</v>
      </c>
      <c r="V5" s="13">
        <v>2352020.4434499997</v>
      </c>
      <c r="W5" s="13">
        <v>1139191.3842200001</v>
      </c>
      <c r="X5" s="13">
        <v>1286996.0030699999</v>
      </c>
      <c r="Y5" s="13">
        <v>771195.8061599999</v>
      </c>
      <c r="Z5" s="13">
        <v>66371.37157</v>
      </c>
      <c r="AA5" s="13">
        <v>821907.9825299999</v>
      </c>
      <c r="AB5" s="13">
        <v>300834.81976</v>
      </c>
      <c r="AC5" s="13">
        <v>1223273.4009200002</v>
      </c>
      <c r="AD5" s="13">
        <v>584925.7238500001</v>
      </c>
      <c r="AE5" s="13">
        <v>2.418053277609E7</v>
      </c>
    </row>
    <row r="6" ht="18.0" customHeight="1">
      <c r="A6" s="7"/>
      <c r="B6" s="17" t="s">
        <v>22</v>
      </c>
      <c r="C6" s="17">
        <v>3270937.8801700003</v>
      </c>
      <c r="D6" s="17">
        <v>5730235.57549</v>
      </c>
      <c r="E6" s="17">
        <v>3826407.99434</v>
      </c>
      <c r="F6" s="17">
        <v>2806234.3905599997</v>
      </c>
      <c r="G6" s="17">
        <v>2352020.4434499997</v>
      </c>
      <c r="H6" s="17">
        <v>1139191.3842200001</v>
      </c>
      <c r="I6" s="17">
        <v>1286996.0030699999</v>
      </c>
      <c r="J6" s="17">
        <v>771195.8061599999</v>
      </c>
      <c r="K6" s="17">
        <v>66371.37157</v>
      </c>
      <c r="L6" s="17">
        <v>821907.9825299999</v>
      </c>
      <c r="M6" s="17">
        <v>300834.81976</v>
      </c>
      <c r="N6" s="17">
        <v>1223273.4009200002</v>
      </c>
      <c r="O6" s="17">
        <v>584925.7238500001</v>
      </c>
      <c r="P6" s="17">
        <v>2.418053277609E7</v>
      </c>
      <c r="Q6" s="17"/>
      <c r="R6" s="13">
        <v>2038228.65877</v>
      </c>
      <c r="S6" s="13">
        <v>3102556.22236</v>
      </c>
      <c r="T6" s="13">
        <v>2252271.08327</v>
      </c>
      <c r="U6" s="13">
        <v>1041155.3079700001</v>
      </c>
      <c r="V6" s="13">
        <v>1048007.1875499999</v>
      </c>
      <c r="W6" s="13">
        <v>553968.398</v>
      </c>
      <c r="X6" s="13">
        <v>649668.43328</v>
      </c>
      <c r="Y6" s="13">
        <v>486311.5442</v>
      </c>
      <c r="Z6" s="13">
        <v>47115.50159000001</v>
      </c>
      <c r="AA6" s="13">
        <v>370635.85388999997</v>
      </c>
      <c r="AB6" s="13">
        <v>162705.02947</v>
      </c>
      <c r="AC6" s="13">
        <v>777987.60579</v>
      </c>
      <c r="AD6" s="13">
        <v>200310.0</v>
      </c>
      <c r="AE6" s="13">
        <v>1.273092082614E7</v>
      </c>
    </row>
    <row r="7" ht="18.0" customHeight="1">
      <c r="A7" s="7"/>
      <c r="B7" s="19" t="s">
        <v>23</v>
      </c>
      <c r="C7" s="17">
        <v>2038228.65877</v>
      </c>
      <c r="D7" s="17">
        <v>3102556.22236</v>
      </c>
      <c r="E7" s="17">
        <v>2252271.08327</v>
      </c>
      <c r="F7" s="17">
        <v>1041155.3079700001</v>
      </c>
      <c r="G7" s="17">
        <v>1048007.1875499999</v>
      </c>
      <c r="H7" s="17">
        <v>553968.398</v>
      </c>
      <c r="I7" s="17">
        <v>649668.43328</v>
      </c>
      <c r="J7" s="17">
        <v>486311.5442</v>
      </c>
      <c r="K7" s="17">
        <v>47115.50159000001</v>
      </c>
      <c r="L7" s="17">
        <v>370635.85388999997</v>
      </c>
      <c r="M7" s="17">
        <v>162705.02947</v>
      </c>
      <c r="N7" s="17">
        <v>777987.60579</v>
      </c>
      <c r="O7" s="17">
        <v>200310.0</v>
      </c>
      <c r="P7" s="17">
        <v>1.273092082614E7</v>
      </c>
      <c r="Q7" s="17"/>
      <c r="R7" s="13">
        <v>3744107.15169</v>
      </c>
      <c r="S7" s="13">
        <v>3979016.16698</v>
      </c>
      <c r="T7" s="13">
        <v>4439056.18896</v>
      </c>
      <c r="U7" s="13">
        <v>3239379.2841399997</v>
      </c>
      <c r="V7" s="13">
        <v>2749373.6859299997</v>
      </c>
      <c r="W7" s="13">
        <v>1199366.19007</v>
      </c>
      <c r="X7" s="13">
        <v>1026847.4411</v>
      </c>
      <c r="Y7" s="13">
        <v>1482856.8186199998</v>
      </c>
      <c r="Z7" s="13">
        <v>6250.39115</v>
      </c>
      <c r="AA7" s="13">
        <v>1811944.8126700001</v>
      </c>
      <c r="AB7" s="13">
        <v>298206.32252</v>
      </c>
      <c r="AC7" s="13">
        <v>1502668.58177</v>
      </c>
      <c r="AD7" s="13">
        <v>367.09145</v>
      </c>
      <c r="AE7" s="13">
        <v>2.5479440127049997E7</v>
      </c>
    </row>
    <row r="8" ht="18.0" customHeight="1">
      <c r="A8" s="7"/>
      <c r="B8" s="17" t="s">
        <v>24</v>
      </c>
      <c r="C8" s="17">
        <v>3744107.15169</v>
      </c>
      <c r="D8" s="17">
        <v>3979016.16698</v>
      </c>
      <c r="E8" s="17">
        <v>4439056.18896</v>
      </c>
      <c r="F8" s="17">
        <v>3239379.2841399997</v>
      </c>
      <c r="G8" s="17">
        <v>2749373.6859299997</v>
      </c>
      <c r="H8" s="17">
        <v>1199366.19007</v>
      </c>
      <c r="I8" s="17">
        <v>1026847.4411</v>
      </c>
      <c r="J8" s="17">
        <v>1482856.8186199998</v>
      </c>
      <c r="K8" s="17">
        <v>6250.39115</v>
      </c>
      <c r="L8" s="17">
        <v>1811944.8126700001</v>
      </c>
      <c r="M8" s="17">
        <v>298206.32252</v>
      </c>
      <c r="N8" s="17">
        <v>1502668.58177</v>
      </c>
      <c r="O8" s="17">
        <v>367.09145</v>
      </c>
      <c r="P8" s="17">
        <v>2.5479440127049997E7</v>
      </c>
      <c r="Q8" s="17"/>
      <c r="R8" s="13">
        <v>1212201.90788</v>
      </c>
      <c r="S8" s="13">
        <v>1828404.8703599998</v>
      </c>
      <c r="T8" s="13">
        <v>1274498.97615</v>
      </c>
      <c r="U8" s="13">
        <v>1118998.54603</v>
      </c>
      <c r="V8" s="13">
        <v>760157.45464</v>
      </c>
      <c r="W8" s="13">
        <v>589757.8059800001</v>
      </c>
      <c r="X8" s="13">
        <v>354018.63846</v>
      </c>
      <c r="Y8" s="13">
        <v>209239.45861</v>
      </c>
      <c r="Z8" s="13">
        <v>5625.42509</v>
      </c>
      <c r="AA8" s="13">
        <v>302286.10995</v>
      </c>
      <c r="AB8" s="13">
        <v>136890.84517</v>
      </c>
      <c r="AC8" s="13">
        <v>1153972.9645699998</v>
      </c>
      <c r="AD8" s="13">
        <v>0.0</v>
      </c>
      <c r="AE8" s="13">
        <v>8946053.00289</v>
      </c>
    </row>
    <row r="9" ht="18.0" customHeight="1">
      <c r="A9" s="7"/>
      <c r="B9" s="19" t="s">
        <v>25</v>
      </c>
      <c r="C9" s="17">
        <v>1212201.90788</v>
      </c>
      <c r="D9" s="17">
        <v>1828404.8703599998</v>
      </c>
      <c r="E9" s="17">
        <v>1274498.97615</v>
      </c>
      <c r="F9" s="17">
        <v>1118998.54603</v>
      </c>
      <c r="G9" s="17">
        <v>760157.45464</v>
      </c>
      <c r="H9" s="17">
        <v>589757.8059800001</v>
      </c>
      <c r="I9" s="17">
        <v>354018.63846</v>
      </c>
      <c r="J9" s="17">
        <v>209239.45861</v>
      </c>
      <c r="K9" s="17">
        <v>5625.42509</v>
      </c>
      <c r="L9" s="17">
        <v>302286.10995</v>
      </c>
      <c r="M9" s="17">
        <v>136890.84517</v>
      </c>
      <c r="N9" s="17">
        <v>1153972.9645699998</v>
      </c>
      <c r="O9" s="17">
        <v>0.0</v>
      </c>
      <c r="P9" s="17">
        <v>8946053.00289</v>
      </c>
      <c r="Q9" s="17"/>
    </row>
    <row r="10" ht="18.0" customHeight="1">
      <c r="A10" s="7"/>
      <c r="B10" s="12" t="s">
        <v>26</v>
      </c>
      <c r="C10" s="14">
        <f t="shared" ref="C10:P10" si="2">SUM(C11:C13)</f>
        <v>11398696.25</v>
      </c>
      <c r="D10" s="14">
        <f t="shared" si="2"/>
        <v>12708105.59</v>
      </c>
      <c r="E10" s="14">
        <f t="shared" si="2"/>
        <v>14681207.75</v>
      </c>
      <c r="F10" s="14">
        <f t="shared" si="2"/>
        <v>8951981.398</v>
      </c>
      <c r="G10" s="14">
        <f t="shared" si="2"/>
        <v>7755569.383</v>
      </c>
      <c r="H10" s="14">
        <f t="shared" si="2"/>
        <v>3927568.756</v>
      </c>
      <c r="I10" s="14">
        <f t="shared" si="2"/>
        <v>2775204.547</v>
      </c>
      <c r="J10" s="14">
        <f t="shared" si="2"/>
        <v>3071972.244</v>
      </c>
      <c r="K10" s="14">
        <f t="shared" si="2"/>
        <v>62351.46751</v>
      </c>
      <c r="L10" s="14">
        <f t="shared" si="2"/>
        <v>4506240.715</v>
      </c>
      <c r="M10" s="14">
        <f t="shared" si="2"/>
        <v>716748.4227</v>
      </c>
      <c r="N10" s="14">
        <f t="shared" si="2"/>
        <v>5804725.378</v>
      </c>
      <c r="O10" s="14">
        <f t="shared" si="2"/>
        <v>1807060.559</v>
      </c>
      <c r="P10" s="14">
        <f t="shared" si="2"/>
        <v>78167432.45</v>
      </c>
      <c r="Q10" s="15"/>
      <c r="S10" s="52"/>
    </row>
    <row r="11" ht="18.0" customHeight="1">
      <c r="A11" s="7"/>
      <c r="B11" s="17" t="s">
        <v>27</v>
      </c>
      <c r="C11" s="17">
        <v>4248048.86875</v>
      </c>
      <c r="D11" s="17">
        <v>3813452.96493</v>
      </c>
      <c r="E11" s="17">
        <v>5259677.17547</v>
      </c>
      <c r="F11" s="17">
        <v>4273187.6559</v>
      </c>
      <c r="G11" s="17">
        <v>3144316.0308000003</v>
      </c>
      <c r="H11" s="17">
        <v>1716710.8123599999</v>
      </c>
      <c r="I11" s="17">
        <v>1213558.64447</v>
      </c>
      <c r="J11" s="17">
        <v>6241.47139</v>
      </c>
      <c r="K11" s="17">
        <v>36482.02248</v>
      </c>
      <c r="L11" s="17">
        <v>736324.4669</v>
      </c>
      <c r="M11" s="17">
        <v>312254.73417</v>
      </c>
      <c r="N11" s="17">
        <v>2755787.64961</v>
      </c>
      <c r="O11" s="17">
        <v>8796.48666</v>
      </c>
      <c r="P11" s="17">
        <v>2.752483898389E7</v>
      </c>
      <c r="Q11" s="17"/>
    </row>
    <row r="12" ht="18.0" customHeight="1">
      <c r="A12" s="7"/>
      <c r="B12" s="17" t="s">
        <v>28</v>
      </c>
      <c r="C12" s="17">
        <v>7143750.75388</v>
      </c>
      <c r="D12" s="17">
        <v>8893890.34527</v>
      </c>
      <c r="E12" s="17">
        <v>9406647.55799</v>
      </c>
      <c r="F12" s="17">
        <v>4673369.51183</v>
      </c>
      <c r="G12" s="17">
        <v>4610687.10806</v>
      </c>
      <c r="H12" s="17">
        <v>2209432.90057</v>
      </c>
      <c r="I12" s="17">
        <v>1557580.90344</v>
      </c>
      <c r="J12" s="17">
        <v>3065523.97669</v>
      </c>
      <c r="K12" s="17">
        <v>22208.570379999997</v>
      </c>
      <c r="L12" s="17">
        <v>3768790.846</v>
      </c>
      <c r="M12" s="17">
        <v>401182.99665</v>
      </c>
      <c r="N12" s="17">
        <v>3048849.37448</v>
      </c>
      <c r="O12" s="17">
        <v>1797738.27299</v>
      </c>
      <c r="P12" s="17">
        <v>5.059965311823E7</v>
      </c>
      <c r="Q12" s="17"/>
    </row>
    <row r="13" ht="20.25" customHeight="1">
      <c r="A13" s="7"/>
      <c r="B13" s="17" t="s">
        <v>137</v>
      </c>
      <c r="C13" s="17">
        <v>6896.624519999999</v>
      </c>
      <c r="D13" s="17">
        <v>762.27859</v>
      </c>
      <c r="E13" s="17">
        <v>14883.01369</v>
      </c>
      <c r="F13" s="17">
        <v>5424.22989</v>
      </c>
      <c r="G13" s="17">
        <v>566.2440600000001</v>
      </c>
      <c r="H13" s="17">
        <v>1425.04278</v>
      </c>
      <c r="I13" s="17">
        <v>4064.9988</v>
      </c>
      <c r="J13" s="17">
        <v>206.79631</v>
      </c>
      <c r="K13" s="17">
        <v>3660.8746499999997</v>
      </c>
      <c r="L13" s="17">
        <v>1125.40247</v>
      </c>
      <c r="M13" s="17">
        <v>3310.6919</v>
      </c>
      <c r="N13" s="17">
        <v>88.35403</v>
      </c>
      <c r="O13" s="17">
        <v>525.79893</v>
      </c>
      <c r="P13" s="17">
        <v>42940.35062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3">C3</f>
        <v>BNB</v>
      </c>
      <c r="D15" s="10" t="str">
        <f t="shared" si="3"/>
        <v>BUN</v>
      </c>
      <c r="E15" s="10" t="str">
        <f t="shared" si="3"/>
        <v>BME</v>
      </c>
      <c r="F15" s="10" t="str">
        <f t="shared" si="3"/>
        <v>BIS</v>
      </c>
      <c r="G15" s="10" t="str">
        <f t="shared" si="3"/>
        <v>BCR</v>
      </c>
      <c r="H15" s="10" t="str">
        <f t="shared" si="3"/>
        <v>BGA</v>
      </c>
      <c r="I15" s="10" t="str">
        <f t="shared" si="3"/>
        <v>BEC</v>
      </c>
      <c r="J15" s="10" t="str">
        <f t="shared" si="3"/>
        <v>BSO</v>
      </c>
      <c r="K15" s="10" t="str">
        <f t="shared" si="3"/>
        <v>BNA</v>
      </c>
      <c r="L15" s="10" t="str">
        <f t="shared" si="3"/>
        <v>BIE</v>
      </c>
      <c r="M15" s="10" t="str">
        <f t="shared" si="3"/>
        <v>BFO</v>
      </c>
      <c r="N15" s="10" t="str">
        <f t="shared" si="3"/>
        <v>BFS</v>
      </c>
      <c r="O15" s="10" t="str">
        <f t="shared" si="3"/>
        <v>BPR</v>
      </c>
      <c r="P15" s="10" t="str">
        <f t="shared" si="3"/>
        <v>TOTAL SISTEMA</v>
      </c>
      <c r="Q15" s="23"/>
    </row>
    <row r="16" ht="19.5" customHeight="1">
      <c r="B16" s="19" t="s">
        <v>138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4">C16*C10</f>
        <v>330562.1912</v>
      </c>
      <c r="D17" s="27">
        <f t="shared" si="4"/>
        <v>368535.0621</v>
      </c>
      <c r="E17" s="27">
        <f t="shared" si="4"/>
        <v>425755.0247</v>
      </c>
      <c r="F17" s="27">
        <f t="shared" si="4"/>
        <v>259607.4605</v>
      </c>
      <c r="G17" s="27">
        <f t="shared" si="4"/>
        <v>224911.5121</v>
      </c>
      <c r="H17" s="27">
        <f t="shared" si="4"/>
        <v>113899.4939</v>
      </c>
      <c r="I17" s="27">
        <f t="shared" si="4"/>
        <v>80480.93185</v>
      </c>
      <c r="J17" s="27">
        <f t="shared" si="4"/>
        <v>89087.19509</v>
      </c>
      <c r="K17" s="27">
        <f t="shared" si="4"/>
        <v>1808.192558</v>
      </c>
      <c r="L17" s="27">
        <f t="shared" si="4"/>
        <v>130680.9807</v>
      </c>
      <c r="M17" s="27">
        <f t="shared" si="4"/>
        <v>20785.70426</v>
      </c>
      <c r="N17" s="27">
        <f t="shared" si="4"/>
        <v>168337.036</v>
      </c>
      <c r="O17" s="27">
        <f t="shared" si="4"/>
        <v>52404.7562</v>
      </c>
      <c r="P17" s="27">
        <f t="shared" si="4"/>
        <v>2266855.541</v>
      </c>
      <c r="Q17" s="28"/>
    </row>
    <row r="18" ht="29.25" customHeight="1">
      <c r="B18" s="29" t="s">
        <v>139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5">C9*C18</f>
        <v>848541.3355</v>
      </c>
      <c r="D19" s="27">
        <f t="shared" si="5"/>
        <v>1279883.409</v>
      </c>
      <c r="E19" s="27">
        <f t="shared" si="5"/>
        <v>892149.2833</v>
      </c>
      <c r="F19" s="27">
        <f t="shared" si="5"/>
        <v>783298.9822</v>
      </c>
      <c r="G19" s="27">
        <f t="shared" si="5"/>
        <v>532110.2182</v>
      </c>
      <c r="H19" s="27">
        <f t="shared" si="5"/>
        <v>412830.4642</v>
      </c>
      <c r="I19" s="27">
        <f t="shared" si="5"/>
        <v>247813.0469</v>
      </c>
      <c r="J19" s="27">
        <f t="shared" si="5"/>
        <v>146467.621</v>
      </c>
      <c r="K19" s="27">
        <f t="shared" si="5"/>
        <v>3937.797563</v>
      </c>
      <c r="L19" s="27">
        <f t="shared" si="5"/>
        <v>211600.277</v>
      </c>
      <c r="M19" s="27">
        <f t="shared" si="5"/>
        <v>95823.59162</v>
      </c>
      <c r="N19" s="27">
        <f t="shared" si="5"/>
        <v>807781.0752</v>
      </c>
      <c r="O19" s="27">
        <f t="shared" si="5"/>
        <v>0</v>
      </c>
      <c r="P19" s="27">
        <f t="shared" si="5"/>
        <v>6262237.102</v>
      </c>
      <c r="Q19" s="28"/>
    </row>
    <row r="20" ht="31.5" customHeight="1">
      <c r="B20" s="29" t="s">
        <v>140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6">C20*C4</f>
        <v>1370143.254</v>
      </c>
      <c r="D21" s="27">
        <f t="shared" si="6"/>
        <v>1479703.212</v>
      </c>
      <c r="E21" s="27">
        <f t="shared" si="6"/>
        <v>1799730.802</v>
      </c>
      <c r="F21" s="27">
        <f t="shared" si="6"/>
        <v>1183818.919</v>
      </c>
      <c r="G21" s="27">
        <f t="shared" si="6"/>
        <v>1058576.105</v>
      </c>
      <c r="H21" s="27">
        <f t="shared" si="6"/>
        <v>660719.6965</v>
      </c>
      <c r="I21" s="27">
        <f t="shared" si="6"/>
        <v>548052.5363</v>
      </c>
      <c r="J21" s="27">
        <f t="shared" si="6"/>
        <v>706832.4833</v>
      </c>
      <c r="K21" s="27">
        <f t="shared" si="6"/>
        <v>9834.175825</v>
      </c>
      <c r="L21" s="27">
        <f t="shared" si="6"/>
        <v>764496.4904</v>
      </c>
      <c r="M21" s="27">
        <f t="shared" si="6"/>
        <v>195294.3972</v>
      </c>
      <c r="N21" s="27">
        <f t="shared" si="6"/>
        <v>972202.0014</v>
      </c>
      <c r="O21" s="27">
        <f t="shared" si="6"/>
        <v>422973.2359</v>
      </c>
      <c r="P21" s="27">
        <f t="shared" si="6"/>
        <v>11172377.31</v>
      </c>
      <c r="Q21" s="28"/>
    </row>
    <row r="22" ht="32.25" customHeight="1">
      <c r="B22" s="29" t="s">
        <v>141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7">C3</f>
        <v>BNB</v>
      </c>
      <c r="D24" s="23" t="str">
        <f t="shared" si="7"/>
        <v>BUN</v>
      </c>
      <c r="E24" s="23" t="str">
        <f t="shared" si="7"/>
        <v>BME</v>
      </c>
      <c r="F24" s="23" t="str">
        <f t="shared" si="7"/>
        <v>BIS</v>
      </c>
      <c r="G24" s="23" t="str">
        <f t="shared" si="7"/>
        <v>BCR</v>
      </c>
      <c r="H24" s="23" t="str">
        <f t="shared" si="7"/>
        <v>BGA</v>
      </c>
      <c r="I24" s="23" t="str">
        <f t="shared" si="7"/>
        <v>BEC</v>
      </c>
      <c r="J24" s="23" t="str">
        <f t="shared" si="7"/>
        <v>BSO</v>
      </c>
      <c r="K24" s="23" t="str">
        <f t="shared" si="7"/>
        <v>BNA</v>
      </c>
      <c r="L24" s="23" t="str">
        <f t="shared" si="7"/>
        <v>BIE</v>
      </c>
      <c r="M24" s="23" t="str">
        <f t="shared" si="7"/>
        <v>BFO</v>
      </c>
      <c r="N24" s="23" t="str">
        <f t="shared" si="7"/>
        <v>BFS</v>
      </c>
      <c r="O24" s="23" t="str">
        <f t="shared" si="7"/>
        <v>BPR</v>
      </c>
      <c r="P24" s="23" t="str">
        <f t="shared" si="7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8">C5-C21</f>
        <v>4465949.742</v>
      </c>
      <c r="D26" s="27">
        <f t="shared" si="8"/>
        <v>6440004.58</v>
      </c>
      <c r="E26" s="27">
        <f t="shared" si="8"/>
        <v>5182475.255</v>
      </c>
      <c r="F26" s="27">
        <f t="shared" si="8"/>
        <v>4109633.069</v>
      </c>
      <c r="G26" s="27">
        <f t="shared" si="8"/>
        <v>3395567.913</v>
      </c>
      <c r="H26" s="27">
        <f t="shared" si="8"/>
        <v>1279323.177</v>
      </c>
      <c r="I26" s="27">
        <f t="shared" si="8"/>
        <v>1399717.943</v>
      </c>
      <c r="J26" s="27">
        <f t="shared" si="8"/>
        <v>1289923.686</v>
      </c>
      <c r="K26" s="27">
        <f t="shared" si="8"/>
        <v>42253.75873</v>
      </c>
      <c r="L26" s="27">
        <f t="shared" si="8"/>
        <v>1630416.13</v>
      </c>
      <c r="M26" s="27">
        <f t="shared" si="8"/>
        <v>297597.4798</v>
      </c>
      <c r="N26" s="27">
        <f t="shared" si="8"/>
        <v>1096353.05</v>
      </c>
      <c r="O26" s="27">
        <f t="shared" si="8"/>
        <v>82195.57941</v>
      </c>
      <c r="P26" s="27">
        <f t="shared" si="8"/>
        <v>30711411.36</v>
      </c>
      <c r="Q26" s="28"/>
    </row>
    <row r="27" ht="18.75" customHeight="1">
      <c r="B27" s="40" t="s">
        <v>42</v>
      </c>
      <c r="C27" s="41">
        <f t="shared" ref="C27:P27" si="9">C26/C17</f>
        <v>13.51016499</v>
      </c>
      <c r="D27" s="41">
        <f t="shared" si="9"/>
        <v>17.47460484</v>
      </c>
      <c r="E27" s="41">
        <f t="shared" si="9"/>
        <v>12.17243474</v>
      </c>
      <c r="F27" s="41">
        <f t="shared" si="9"/>
        <v>15.83018092</v>
      </c>
      <c r="G27" s="41">
        <f t="shared" si="9"/>
        <v>15.09735043</v>
      </c>
      <c r="H27" s="41">
        <f t="shared" si="9"/>
        <v>11.23203566</v>
      </c>
      <c r="I27" s="41">
        <f t="shared" si="9"/>
        <v>17.39192018</v>
      </c>
      <c r="J27" s="41">
        <f t="shared" si="9"/>
        <v>14.47933886</v>
      </c>
      <c r="K27" s="41">
        <f t="shared" si="9"/>
        <v>23.36795301</v>
      </c>
      <c r="L27" s="41">
        <f t="shared" si="9"/>
        <v>12.47630773</v>
      </c>
      <c r="M27" s="41">
        <f t="shared" si="9"/>
        <v>14.31741143</v>
      </c>
      <c r="N27" s="41">
        <f t="shared" si="9"/>
        <v>6.512845158</v>
      </c>
      <c r="O27" s="41">
        <f t="shared" si="9"/>
        <v>1.568475562</v>
      </c>
      <c r="P27" s="41">
        <f t="shared" si="9"/>
        <v>13.54802316</v>
      </c>
      <c r="Q27" s="42"/>
    </row>
    <row r="28" ht="18.75" customHeight="1">
      <c r="B28" s="40" t="s">
        <v>43</v>
      </c>
      <c r="C28" s="41">
        <f t="shared" ref="C28:P28" si="10">((C26)/C10)*100</f>
        <v>39.17947847</v>
      </c>
      <c r="D28" s="41">
        <f t="shared" si="10"/>
        <v>50.67635404</v>
      </c>
      <c r="E28" s="41">
        <f t="shared" si="10"/>
        <v>35.30006076</v>
      </c>
      <c r="F28" s="41">
        <f t="shared" si="10"/>
        <v>45.90752467</v>
      </c>
      <c r="G28" s="41">
        <f t="shared" si="10"/>
        <v>43.78231623</v>
      </c>
      <c r="H28" s="41">
        <f t="shared" si="10"/>
        <v>32.5729034</v>
      </c>
      <c r="I28" s="41">
        <f t="shared" si="10"/>
        <v>50.43656853</v>
      </c>
      <c r="J28" s="41">
        <f t="shared" si="10"/>
        <v>41.99008271</v>
      </c>
      <c r="K28" s="41">
        <f t="shared" si="10"/>
        <v>67.76706374</v>
      </c>
      <c r="L28" s="41">
        <f t="shared" si="10"/>
        <v>36.18129242</v>
      </c>
      <c r="M28" s="41">
        <f t="shared" si="10"/>
        <v>41.52049315</v>
      </c>
      <c r="N28" s="41">
        <f t="shared" si="10"/>
        <v>18.88725096</v>
      </c>
      <c r="O28" s="41">
        <f t="shared" si="10"/>
        <v>4.548579129</v>
      </c>
      <c r="P28" s="41">
        <f t="shared" si="10"/>
        <v>39.28926715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1">C6-(0.4*C7)+C19-C21</f>
        <v>1934044.498</v>
      </c>
      <c r="D30" s="27">
        <f t="shared" si="11"/>
        <v>4289393.284</v>
      </c>
      <c r="E30" s="27">
        <f t="shared" si="11"/>
        <v>2017918.042</v>
      </c>
      <c r="F30" s="27">
        <f t="shared" si="11"/>
        <v>1989252.331</v>
      </c>
      <c r="G30" s="27">
        <f t="shared" si="11"/>
        <v>1406351.682</v>
      </c>
      <c r="H30" s="27">
        <f t="shared" si="11"/>
        <v>669714.7927</v>
      </c>
      <c r="I30" s="27">
        <f t="shared" si="11"/>
        <v>726889.1404</v>
      </c>
      <c r="J30" s="27">
        <f t="shared" si="11"/>
        <v>16306.32618</v>
      </c>
      <c r="K30" s="27">
        <f t="shared" si="11"/>
        <v>41628.79267</v>
      </c>
      <c r="L30" s="27">
        <f t="shared" si="11"/>
        <v>120757.4275</v>
      </c>
      <c r="M30" s="27">
        <f t="shared" si="11"/>
        <v>136282.0024</v>
      </c>
      <c r="N30" s="27">
        <f t="shared" si="11"/>
        <v>747657.4324</v>
      </c>
      <c r="O30" s="27">
        <f t="shared" si="11"/>
        <v>81828.48796</v>
      </c>
      <c r="P30" s="27">
        <f t="shared" si="11"/>
        <v>14178024.24</v>
      </c>
      <c r="Q30" s="28"/>
    </row>
    <row r="31" ht="18.75" customHeight="1">
      <c r="B31" s="40" t="s">
        <v>42</v>
      </c>
      <c r="C31" s="41">
        <f t="shared" ref="C31:P31" si="12">C30/C17</f>
        <v>5.850773469</v>
      </c>
      <c r="D31" s="41">
        <f t="shared" si="12"/>
        <v>11.63903716</v>
      </c>
      <c r="E31" s="41">
        <f t="shared" si="12"/>
        <v>4.739622377</v>
      </c>
      <c r="F31" s="41">
        <f t="shared" si="12"/>
        <v>7.662539153</v>
      </c>
      <c r="G31" s="41">
        <f t="shared" si="12"/>
        <v>6.25291106</v>
      </c>
      <c r="H31" s="41">
        <f t="shared" si="12"/>
        <v>5.879875052</v>
      </c>
      <c r="I31" s="41">
        <f t="shared" si="12"/>
        <v>9.031818142</v>
      </c>
      <c r="J31" s="41">
        <f t="shared" si="12"/>
        <v>0.1830378223</v>
      </c>
      <c r="K31" s="41">
        <f t="shared" si="12"/>
        <v>23.02232276</v>
      </c>
      <c r="L31" s="41">
        <f t="shared" si="12"/>
        <v>0.9240627583</v>
      </c>
      <c r="M31" s="41">
        <f t="shared" si="12"/>
        <v>6.556525617</v>
      </c>
      <c r="N31" s="41">
        <f t="shared" si="12"/>
        <v>4.441431608</v>
      </c>
      <c r="O31" s="41">
        <f t="shared" si="12"/>
        <v>1.561470635</v>
      </c>
      <c r="P31" s="41">
        <f t="shared" si="12"/>
        <v>6.254489526</v>
      </c>
      <c r="Q31" s="42"/>
    </row>
    <row r="32" ht="18.75" customHeight="1">
      <c r="B32" s="40" t="s">
        <v>43</v>
      </c>
      <c r="C32" s="41">
        <f t="shared" ref="C32:P32" si="13">((C30/C10)*100)</f>
        <v>16.96724306</v>
      </c>
      <c r="D32" s="41">
        <f t="shared" si="13"/>
        <v>33.75320777</v>
      </c>
      <c r="E32" s="41">
        <f t="shared" si="13"/>
        <v>13.74490489</v>
      </c>
      <c r="F32" s="41">
        <f t="shared" si="13"/>
        <v>22.22136354</v>
      </c>
      <c r="G32" s="41">
        <f t="shared" si="13"/>
        <v>18.13344207</v>
      </c>
      <c r="H32" s="41">
        <f t="shared" si="13"/>
        <v>17.05163765</v>
      </c>
      <c r="I32" s="41">
        <f t="shared" si="13"/>
        <v>26.19227261</v>
      </c>
      <c r="J32" s="41">
        <f t="shared" si="13"/>
        <v>0.5308096845</v>
      </c>
      <c r="K32" s="41">
        <f t="shared" si="13"/>
        <v>66.764736</v>
      </c>
      <c r="L32" s="41">
        <f t="shared" si="13"/>
        <v>2.679781999</v>
      </c>
      <c r="M32" s="41">
        <f t="shared" si="13"/>
        <v>19.01392429</v>
      </c>
      <c r="N32" s="41">
        <f t="shared" si="13"/>
        <v>12.88015166</v>
      </c>
      <c r="O32" s="41">
        <f t="shared" si="13"/>
        <v>4.528264843</v>
      </c>
      <c r="P32" s="41">
        <f t="shared" si="13"/>
        <v>18.13801962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8.71"/>
    <col customWidth="1" min="12" max="14" width="8.71"/>
    <col customWidth="1" min="15" max="15" width="9.86"/>
    <col customWidth="1" min="16" max="16" width="19.71"/>
    <col customWidth="1" min="17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105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54">
        <f t="shared" ref="C4:O4" si="1">+R4</f>
        <v>29112823.56</v>
      </c>
      <c r="D4" s="54">
        <f t="shared" si="1"/>
        <v>31900430.28</v>
      </c>
      <c r="E4" s="54">
        <f t="shared" si="1"/>
        <v>38578130.02</v>
      </c>
      <c r="F4" s="54">
        <f t="shared" si="1"/>
        <v>26116170.86</v>
      </c>
      <c r="G4" s="54">
        <f t="shared" si="1"/>
        <v>22628320.93</v>
      </c>
      <c r="H4" s="54">
        <f t="shared" si="1"/>
        <v>14305402.85</v>
      </c>
      <c r="I4" s="54">
        <f t="shared" si="1"/>
        <v>11609409.96</v>
      </c>
      <c r="J4" s="54">
        <f t="shared" si="1"/>
        <v>15264444.58</v>
      </c>
      <c r="K4" s="54">
        <f t="shared" si="1"/>
        <v>205973.7895</v>
      </c>
      <c r="L4" s="54">
        <f t="shared" si="1"/>
        <v>16552015.73</v>
      </c>
      <c r="M4" s="54">
        <f t="shared" si="1"/>
        <v>4138934.411</v>
      </c>
      <c r="N4" s="54">
        <f t="shared" si="1"/>
        <v>21729397.02</v>
      </c>
      <c r="O4" s="54">
        <f t="shared" si="1"/>
        <v>9003889.175</v>
      </c>
      <c r="P4" s="13">
        <v>2.3771015552713E8</v>
      </c>
      <c r="R4" s="70">
        <v>2.911282355762E7</v>
      </c>
      <c r="S4" s="70">
        <v>3.190043027762E7</v>
      </c>
      <c r="T4" s="70">
        <v>3.8578130024660006E7</v>
      </c>
      <c r="U4" s="70">
        <v>2.6116170864779998E7</v>
      </c>
      <c r="V4" s="70">
        <v>2.2628320925169997E7</v>
      </c>
      <c r="W4" s="70">
        <v>1.430540284581E7</v>
      </c>
      <c r="X4" s="70">
        <v>1.160940995882E7</v>
      </c>
      <c r="Y4" s="70">
        <v>1.526444458474E7</v>
      </c>
      <c r="Z4" s="70">
        <v>205973.78947999998</v>
      </c>
      <c r="AA4" s="70">
        <v>1.6552015729600001E7</v>
      </c>
      <c r="AB4" s="70">
        <v>4138934.41058</v>
      </c>
      <c r="AC4" s="70">
        <v>2.1729397015049998E7</v>
      </c>
      <c r="AD4" s="70">
        <v>9003889.1748</v>
      </c>
      <c r="AE4" s="70">
        <v>2.4114534315873E8</v>
      </c>
      <c r="AF4" s="13">
        <v>0.0</v>
      </c>
    </row>
    <row r="5" ht="18.0" customHeight="1">
      <c r="A5" s="7"/>
      <c r="B5" s="12" t="s">
        <v>21</v>
      </c>
      <c r="C5" s="14">
        <f t="shared" ref="C5:P5" si="2">C6+C8-(C7*0.4)-(C9*0.3)</f>
        <v>5940924.335</v>
      </c>
      <c r="D5" s="14">
        <f t="shared" si="2"/>
        <v>7556028.601</v>
      </c>
      <c r="E5" s="14">
        <f t="shared" si="2"/>
        <v>6988881.263</v>
      </c>
      <c r="F5" s="14">
        <f t="shared" si="2"/>
        <v>5667818.278</v>
      </c>
      <c r="G5" s="14">
        <f t="shared" si="2"/>
        <v>4533970.265</v>
      </c>
      <c r="H5" s="14">
        <f t="shared" si="2"/>
        <v>1976834.155</v>
      </c>
      <c r="I5" s="14">
        <f t="shared" si="2"/>
        <v>2023557.249</v>
      </c>
      <c r="J5" s="14">
        <f t="shared" si="2"/>
        <v>1969891.73</v>
      </c>
      <c r="K5" s="14">
        <f t="shared" si="2"/>
        <v>55728.94965</v>
      </c>
      <c r="L5" s="14">
        <f t="shared" si="2"/>
        <v>2457307.013</v>
      </c>
      <c r="M5" s="14">
        <f t="shared" si="2"/>
        <v>440962.0178</v>
      </c>
      <c r="N5" s="14">
        <f t="shared" si="2"/>
        <v>2154508.584</v>
      </c>
      <c r="O5" s="14">
        <f t="shared" si="2"/>
        <v>512889.9309</v>
      </c>
      <c r="P5" s="14">
        <f t="shared" si="2"/>
        <v>42279302.37</v>
      </c>
      <c r="Q5" s="15"/>
      <c r="R5" s="70">
        <v>3151413.15919</v>
      </c>
      <c r="S5" s="70">
        <v>5638503.06477</v>
      </c>
      <c r="T5" s="70">
        <v>3651748.03741</v>
      </c>
      <c r="U5" s="70">
        <v>3353692.01436</v>
      </c>
      <c r="V5" s="70">
        <v>2489578.7522600004</v>
      </c>
      <c r="W5" s="70">
        <v>1087691.80602</v>
      </c>
      <c r="X5" s="70">
        <v>1370125.54724</v>
      </c>
      <c r="Y5" s="70">
        <v>1024048.70812</v>
      </c>
      <c r="Z5" s="70">
        <v>70472.56612</v>
      </c>
      <c r="AA5" s="70">
        <v>885684.29054</v>
      </c>
      <c r="AB5" s="70">
        <v>305108.22544999997</v>
      </c>
      <c r="AC5" s="70">
        <v>1404566.5956700002</v>
      </c>
      <c r="AD5" s="70">
        <v>591119.95375</v>
      </c>
      <c r="AE5" s="70">
        <v>2.5023752720900003E7</v>
      </c>
      <c r="AF5" s="13">
        <v>0.0</v>
      </c>
    </row>
    <row r="6" ht="18.0" customHeight="1">
      <c r="A6" s="7"/>
      <c r="B6" s="17" t="s">
        <v>22</v>
      </c>
      <c r="C6" s="18">
        <f t="shared" ref="C6:P6" si="3">+R5</f>
        <v>3151413.159</v>
      </c>
      <c r="D6" s="18">
        <f t="shared" si="3"/>
        <v>5638503.065</v>
      </c>
      <c r="E6" s="18">
        <f t="shared" si="3"/>
        <v>3651748.037</v>
      </c>
      <c r="F6" s="18">
        <f t="shared" si="3"/>
        <v>3353692.014</v>
      </c>
      <c r="G6" s="18">
        <f t="shared" si="3"/>
        <v>2489578.752</v>
      </c>
      <c r="H6" s="18">
        <f t="shared" si="3"/>
        <v>1087691.806</v>
      </c>
      <c r="I6" s="18">
        <f t="shared" si="3"/>
        <v>1370125.547</v>
      </c>
      <c r="J6" s="18">
        <f t="shared" si="3"/>
        <v>1024048.708</v>
      </c>
      <c r="K6" s="18">
        <f t="shared" si="3"/>
        <v>70472.56612</v>
      </c>
      <c r="L6" s="18">
        <f t="shared" si="3"/>
        <v>885684.2905</v>
      </c>
      <c r="M6" s="18">
        <f t="shared" si="3"/>
        <v>305108.2255</v>
      </c>
      <c r="N6" s="18">
        <f t="shared" si="3"/>
        <v>1404566.596</v>
      </c>
      <c r="O6" s="18">
        <f t="shared" si="3"/>
        <v>591119.9538</v>
      </c>
      <c r="P6" s="18">
        <f t="shared" si="3"/>
        <v>25023752.72</v>
      </c>
      <c r="Q6" s="17"/>
      <c r="R6" s="69">
        <v>1941532.47073</v>
      </c>
      <c r="S6" s="69">
        <v>3481892.4868699997</v>
      </c>
      <c r="T6" s="69">
        <v>2132931.5547</v>
      </c>
      <c r="U6" s="69">
        <v>1567085.26983</v>
      </c>
      <c r="V6" s="69">
        <v>1086802.6076</v>
      </c>
      <c r="W6" s="69">
        <v>484780.68948</v>
      </c>
      <c r="X6" s="69">
        <v>742051.7957</v>
      </c>
      <c r="Y6" s="69">
        <v>727646.52788</v>
      </c>
      <c r="Z6" s="69">
        <v>46171.366219999996</v>
      </c>
      <c r="AA6" s="69">
        <v>283132.55595999997</v>
      </c>
      <c r="AB6" s="69">
        <v>198408.04234</v>
      </c>
      <c r="AC6" s="69">
        <v>985182.0697</v>
      </c>
      <c r="AD6" s="69">
        <v>196310.0</v>
      </c>
      <c r="AE6" s="69">
        <v>1.387392743701E7</v>
      </c>
      <c r="AF6" s="13">
        <v>0.0</v>
      </c>
    </row>
    <row r="7" ht="18.0" customHeight="1">
      <c r="A7" s="7"/>
      <c r="B7" s="19" t="s">
        <v>23</v>
      </c>
      <c r="C7" s="18">
        <f t="shared" ref="C7:P7" si="4">+R6</f>
        <v>1941532.471</v>
      </c>
      <c r="D7" s="18">
        <f t="shared" si="4"/>
        <v>3481892.487</v>
      </c>
      <c r="E7" s="18">
        <f t="shared" si="4"/>
        <v>2132931.555</v>
      </c>
      <c r="F7" s="18">
        <f t="shared" si="4"/>
        <v>1567085.27</v>
      </c>
      <c r="G7" s="18">
        <f t="shared" si="4"/>
        <v>1086802.608</v>
      </c>
      <c r="H7" s="18">
        <f t="shared" si="4"/>
        <v>484780.6895</v>
      </c>
      <c r="I7" s="18">
        <f t="shared" si="4"/>
        <v>742051.7957</v>
      </c>
      <c r="J7" s="18">
        <f t="shared" si="4"/>
        <v>727646.5279</v>
      </c>
      <c r="K7" s="18">
        <f t="shared" si="4"/>
        <v>46171.36622</v>
      </c>
      <c r="L7" s="18">
        <f t="shared" si="4"/>
        <v>283132.556</v>
      </c>
      <c r="M7" s="18">
        <f t="shared" si="4"/>
        <v>198408.0423</v>
      </c>
      <c r="N7" s="18">
        <f t="shared" si="4"/>
        <v>985182.0697</v>
      </c>
      <c r="O7" s="18">
        <f t="shared" si="4"/>
        <v>196310</v>
      </c>
      <c r="P7" s="18">
        <f t="shared" si="4"/>
        <v>13873927.44</v>
      </c>
      <c r="Q7" s="17"/>
      <c r="R7" s="70">
        <v>3970753.68187</v>
      </c>
      <c r="S7" s="70">
        <v>3799994.8285</v>
      </c>
      <c r="T7" s="70">
        <v>4642511.26026</v>
      </c>
      <c r="U7" s="70">
        <v>3274795.14561</v>
      </c>
      <c r="V7" s="70">
        <v>2697244.2056199997</v>
      </c>
      <c r="W7" s="70">
        <v>1262253.9334800001</v>
      </c>
      <c r="X7" s="70">
        <v>1034221.77706</v>
      </c>
      <c r="Y7" s="70">
        <v>1298365.8166500002</v>
      </c>
      <c r="Z7" s="70">
        <v>5271.04507</v>
      </c>
      <c r="AA7" s="70">
        <v>1839066.2418499999</v>
      </c>
      <c r="AB7" s="70">
        <v>246862.85984</v>
      </c>
      <c r="AC7" s="70">
        <v>1484732.90546</v>
      </c>
      <c r="AD7" s="70">
        <v>293.97714</v>
      </c>
      <c r="AE7" s="70">
        <v>2.555636767841E7</v>
      </c>
      <c r="AF7" s="13">
        <v>0.0</v>
      </c>
    </row>
    <row r="8" ht="18.0" customHeight="1">
      <c r="A8" s="7"/>
      <c r="B8" s="17" t="s">
        <v>24</v>
      </c>
      <c r="C8" s="18">
        <f t="shared" ref="C8:P8" si="5">+R7</f>
        <v>3970753.682</v>
      </c>
      <c r="D8" s="18">
        <f t="shared" si="5"/>
        <v>3799994.829</v>
      </c>
      <c r="E8" s="18">
        <f t="shared" si="5"/>
        <v>4642511.26</v>
      </c>
      <c r="F8" s="18">
        <f t="shared" si="5"/>
        <v>3274795.146</v>
      </c>
      <c r="G8" s="18">
        <f t="shared" si="5"/>
        <v>2697244.206</v>
      </c>
      <c r="H8" s="18">
        <f t="shared" si="5"/>
        <v>1262253.933</v>
      </c>
      <c r="I8" s="18">
        <f t="shared" si="5"/>
        <v>1034221.777</v>
      </c>
      <c r="J8" s="18">
        <f t="shared" si="5"/>
        <v>1298365.817</v>
      </c>
      <c r="K8" s="18">
        <f t="shared" si="5"/>
        <v>5271.04507</v>
      </c>
      <c r="L8" s="18">
        <f t="shared" si="5"/>
        <v>1839066.242</v>
      </c>
      <c r="M8" s="18">
        <f t="shared" si="5"/>
        <v>246862.8598</v>
      </c>
      <c r="N8" s="18">
        <f t="shared" si="5"/>
        <v>1484732.905</v>
      </c>
      <c r="O8" s="18">
        <f t="shared" si="5"/>
        <v>293.97714</v>
      </c>
      <c r="P8" s="18">
        <f t="shared" si="5"/>
        <v>25556367.68</v>
      </c>
      <c r="Q8" s="17"/>
      <c r="R8" s="69">
        <v>1348765.05969</v>
      </c>
      <c r="S8" s="69">
        <v>1632374.32474</v>
      </c>
      <c r="T8" s="69">
        <v>1507351.37701</v>
      </c>
      <c r="U8" s="69">
        <v>1112782.58141</v>
      </c>
      <c r="V8" s="69">
        <v>727105.50035</v>
      </c>
      <c r="W8" s="69">
        <v>597331.02753</v>
      </c>
      <c r="X8" s="69">
        <v>279897.85533</v>
      </c>
      <c r="Y8" s="69">
        <v>204880.61334</v>
      </c>
      <c r="Z8" s="69">
        <v>5153.71685</v>
      </c>
      <c r="AA8" s="69">
        <v>513968.32220999995</v>
      </c>
      <c r="AB8" s="69">
        <v>105486.16855</v>
      </c>
      <c r="AC8" s="69">
        <v>1135726.96472</v>
      </c>
      <c r="AD8" s="69">
        <v>0.0</v>
      </c>
      <c r="AE8" s="69">
        <v>9170823.51173</v>
      </c>
      <c r="AF8" s="13">
        <v>0.0</v>
      </c>
    </row>
    <row r="9" ht="18.0" customHeight="1">
      <c r="A9" s="7"/>
      <c r="B9" s="19" t="s">
        <v>25</v>
      </c>
      <c r="C9" s="18">
        <f t="shared" ref="C9:P9" si="6">+R8</f>
        <v>1348765.06</v>
      </c>
      <c r="D9" s="18">
        <f t="shared" si="6"/>
        <v>1632374.325</v>
      </c>
      <c r="E9" s="18">
        <f t="shared" si="6"/>
        <v>1507351.377</v>
      </c>
      <c r="F9" s="18">
        <f t="shared" si="6"/>
        <v>1112782.581</v>
      </c>
      <c r="G9" s="18">
        <f t="shared" si="6"/>
        <v>727105.5004</v>
      </c>
      <c r="H9" s="18">
        <f t="shared" si="6"/>
        <v>597331.0275</v>
      </c>
      <c r="I9" s="18">
        <f t="shared" si="6"/>
        <v>279897.8553</v>
      </c>
      <c r="J9" s="18">
        <f t="shared" si="6"/>
        <v>204880.6133</v>
      </c>
      <c r="K9" s="18">
        <f t="shared" si="6"/>
        <v>5153.71685</v>
      </c>
      <c r="L9" s="18">
        <f t="shared" si="6"/>
        <v>513968.3222</v>
      </c>
      <c r="M9" s="18">
        <f t="shared" si="6"/>
        <v>105486.1686</v>
      </c>
      <c r="N9" s="18">
        <f t="shared" si="6"/>
        <v>1135726.965</v>
      </c>
      <c r="O9" s="18">
        <f t="shared" si="6"/>
        <v>0</v>
      </c>
      <c r="P9" s="18">
        <f t="shared" si="6"/>
        <v>9170823.512</v>
      </c>
      <c r="Q9" s="17"/>
      <c r="R9" s="69">
        <v>4369112.74868</v>
      </c>
      <c r="S9" s="69">
        <v>3659866.0260900003</v>
      </c>
      <c r="T9" s="69">
        <v>5116176.346220001</v>
      </c>
      <c r="U9" s="69">
        <v>4340105.3783</v>
      </c>
      <c r="V9" s="69">
        <v>3396678.35939</v>
      </c>
      <c r="W9" s="69">
        <v>1732046.1131099998</v>
      </c>
      <c r="X9" s="69">
        <v>1209322.6640899999</v>
      </c>
      <c r="Y9" s="69">
        <v>6887.93063</v>
      </c>
      <c r="Z9" s="69">
        <v>29408.808370000002</v>
      </c>
      <c r="AA9" s="69">
        <v>665836.9272200001</v>
      </c>
      <c r="AB9" s="69">
        <v>329862.8977</v>
      </c>
      <c r="AC9" s="69">
        <v>2952753.5513899997</v>
      </c>
      <c r="AD9" s="69">
        <v>8625.26067</v>
      </c>
      <c r="AE9" s="69">
        <v>2.781668301186E7</v>
      </c>
      <c r="AF9" s="13">
        <v>0.0</v>
      </c>
    </row>
    <row r="10" ht="18.0" customHeight="1">
      <c r="A10" s="7"/>
      <c r="B10" s="12" t="s">
        <v>26</v>
      </c>
      <c r="C10" s="14">
        <f t="shared" ref="C10:P10" si="7">SUM(C11:C13)</f>
        <v>11549980.44</v>
      </c>
      <c r="D10" s="14">
        <f t="shared" si="7"/>
        <v>12605580.75</v>
      </c>
      <c r="E10" s="14">
        <f t="shared" si="7"/>
        <v>14655069.01</v>
      </c>
      <c r="F10" s="14">
        <f t="shared" si="7"/>
        <v>9023926.998</v>
      </c>
      <c r="G10" s="14">
        <f t="shared" si="7"/>
        <v>8005312.307</v>
      </c>
      <c r="H10" s="14">
        <f t="shared" si="7"/>
        <v>3957351.167</v>
      </c>
      <c r="I10" s="14">
        <f t="shared" si="7"/>
        <v>2826805.864</v>
      </c>
      <c r="J10" s="14">
        <f t="shared" si="7"/>
        <v>3153359.829</v>
      </c>
      <c r="K10" s="14">
        <f t="shared" si="7"/>
        <v>50414.92247</v>
      </c>
      <c r="L10" s="14">
        <f t="shared" si="7"/>
        <v>4494085.115</v>
      </c>
      <c r="M10" s="14">
        <f t="shared" si="7"/>
        <v>732733.5233</v>
      </c>
      <c r="N10" s="14">
        <f t="shared" si="7"/>
        <v>5982389.347</v>
      </c>
      <c r="O10" s="14">
        <f t="shared" si="7"/>
        <v>1804754.901</v>
      </c>
      <c r="P10" s="14">
        <f t="shared" si="7"/>
        <v>78841764.18</v>
      </c>
      <c r="Q10" s="15"/>
      <c r="R10" s="69">
        <v>7175853.406260001</v>
      </c>
      <c r="S10" s="69">
        <v>8944145.318020001</v>
      </c>
      <c r="T10" s="69">
        <v>9516629.44342</v>
      </c>
      <c r="U10" s="69">
        <v>4676846.13751</v>
      </c>
      <c r="V10" s="69">
        <v>4605903.13753</v>
      </c>
      <c r="W10" s="69">
        <v>2224245.13968</v>
      </c>
      <c r="X10" s="69">
        <v>1612408.99201</v>
      </c>
      <c r="Y10" s="69">
        <v>3143918.01479</v>
      </c>
      <c r="Z10" s="69">
        <v>20662.03461</v>
      </c>
      <c r="AA10" s="69">
        <v>3827060.56042</v>
      </c>
      <c r="AB10" s="69">
        <v>399559.66681</v>
      </c>
      <c r="AC10" s="69">
        <v>3027807.79269</v>
      </c>
      <c r="AD10" s="69">
        <v>1793791.68159</v>
      </c>
      <c r="AE10" s="69">
        <v>5.0968831325339995E7</v>
      </c>
      <c r="AF10" s="13">
        <v>0.0</v>
      </c>
    </row>
    <row r="11" ht="18.0" customHeight="1">
      <c r="A11" s="7"/>
      <c r="B11" s="17" t="s">
        <v>27</v>
      </c>
      <c r="C11" s="18">
        <f t="shared" ref="C11:P11" si="8">+R9</f>
        <v>4369112.749</v>
      </c>
      <c r="D11" s="18">
        <f t="shared" si="8"/>
        <v>3659866.026</v>
      </c>
      <c r="E11" s="18">
        <f t="shared" si="8"/>
        <v>5116176.346</v>
      </c>
      <c r="F11" s="18">
        <f t="shared" si="8"/>
        <v>4340105.378</v>
      </c>
      <c r="G11" s="18">
        <f t="shared" si="8"/>
        <v>3396678.359</v>
      </c>
      <c r="H11" s="18">
        <f t="shared" si="8"/>
        <v>1732046.113</v>
      </c>
      <c r="I11" s="18">
        <f t="shared" si="8"/>
        <v>1209322.664</v>
      </c>
      <c r="J11" s="18">
        <f t="shared" si="8"/>
        <v>6887.93063</v>
      </c>
      <c r="K11" s="18">
        <f t="shared" si="8"/>
        <v>29408.80837</v>
      </c>
      <c r="L11" s="18">
        <f t="shared" si="8"/>
        <v>665836.9272</v>
      </c>
      <c r="M11" s="18">
        <f t="shared" si="8"/>
        <v>329862.8977</v>
      </c>
      <c r="N11" s="18">
        <f t="shared" si="8"/>
        <v>2952753.551</v>
      </c>
      <c r="O11" s="18">
        <f t="shared" si="8"/>
        <v>8625.26067</v>
      </c>
      <c r="P11" s="18">
        <f t="shared" si="8"/>
        <v>27816683.01</v>
      </c>
      <c r="Q11" s="17"/>
      <c r="R11" s="69">
        <v>5014.288820000001</v>
      </c>
      <c r="S11" s="69">
        <v>1569.4105</v>
      </c>
      <c r="T11" s="69">
        <v>22263.21718</v>
      </c>
      <c r="U11" s="69">
        <v>6975.48242</v>
      </c>
      <c r="V11" s="69">
        <v>2730.80984</v>
      </c>
      <c r="W11" s="69">
        <v>1059.91398</v>
      </c>
      <c r="X11" s="69">
        <v>5074.208</v>
      </c>
      <c r="Y11" s="69">
        <v>2553.88359</v>
      </c>
      <c r="Z11" s="69">
        <v>344.07948999999996</v>
      </c>
      <c r="AA11" s="69">
        <v>1187.62701</v>
      </c>
      <c r="AB11" s="69">
        <v>3310.95881</v>
      </c>
      <c r="AC11" s="69">
        <v>1828.00304</v>
      </c>
      <c r="AD11" s="69">
        <v>2337.95865</v>
      </c>
      <c r="AE11" s="69">
        <v>56249.841329999996</v>
      </c>
      <c r="AF11" s="13">
        <v>0.0</v>
      </c>
    </row>
    <row r="12" ht="18.0" customHeight="1">
      <c r="A12" s="7"/>
      <c r="B12" s="17" t="s">
        <v>28</v>
      </c>
      <c r="C12" s="18">
        <f t="shared" ref="C12:P12" si="9">+R10</f>
        <v>7175853.406</v>
      </c>
      <c r="D12" s="18">
        <f t="shared" si="9"/>
        <v>8944145.318</v>
      </c>
      <c r="E12" s="18">
        <f t="shared" si="9"/>
        <v>9516629.443</v>
      </c>
      <c r="F12" s="18">
        <f t="shared" si="9"/>
        <v>4676846.138</v>
      </c>
      <c r="G12" s="18">
        <f t="shared" si="9"/>
        <v>4605903.138</v>
      </c>
      <c r="H12" s="18">
        <f t="shared" si="9"/>
        <v>2224245.14</v>
      </c>
      <c r="I12" s="18">
        <f t="shared" si="9"/>
        <v>1612408.992</v>
      </c>
      <c r="J12" s="18">
        <f t="shared" si="9"/>
        <v>3143918.015</v>
      </c>
      <c r="K12" s="18">
        <f t="shared" si="9"/>
        <v>20662.03461</v>
      </c>
      <c r="L12" s="18">
        <f t="shared" si="9"/>
        <v>3827060.56</v>
      </c>
      <c r="M12" s="18">
        <f t="shared" si="9"/>
        <v>399559.6668</v>
      </c>
      <c r="N12" s="18">
        <f t="shared" si="9"/>
        <v>3027807.793</v>
      </c>
      <c r="O12" s="18">
        <f t="shared" si="9"/>
        <v>1793791.682</v>
      </c>
      <c r="P12" s="18">
        <f t="shared" si="9"/>
        <v>50968831.33</v>
      </c>
      <c r="Q12" s="17"/>
    </row>
    <row r="13" ht="20.25" customHeight="1">
      <c r="A13" s="7"/>
      <c r="B13" s="17" t="s">
        <v>142</v>
      </c>
      <c r="C13" s="18">
        <f t="shared" ref="C13:P13" si="10">+R11</f>
        <v>5014.28882</v>
      </c>
      <c r="D13" s="18">
        <f t="shared" si="10"/>
        <v>1569.4105</v>
      </c>
      <c r="E13" s="18">
        <f t="shared" si="10"/>
        <v>22263.21718</v>
      </c>
      <c r="F13" s="18">
        <f t="shared" si="10"/>
        <v>6975.48242</v>
      </c>
      <c r="G13" s="18">
        <f t="shared" si="10"/>
        <v>2730.80984</v>
      </c>
      <c r="H13" s="18">
        <f t="shared" si="10"/>
        <v>1059.91398</v>
      </c>
      <c r="I13" s="18">
        <f t="shared" si="10"/>
        <v>5074.208</v>
      </c>
      <c r="J13" s="18">
        <f t="shared" si="10"/>
        <v>2553.88359</v>
      </c>
      <c r="K13" s="18">
        <f t="shared" si="10"/>
        <v>344.07949</v>
      </c>
      <c r="L13" s="18">
        <f t="shared" si="10"/>
        <v>1187.62701</v>
      </c>
      <c r="M13" s="18">
        <f t="shared" si="10"/>
        <v>3310.95881</v>
      </c>
      <c r="N13" s="18">
        <f t="shared" si="10"/>
        <v>1828.00304</v>
      </c>
      <c r="O13" s="18">
        <f t="shared" si="10"/>
        <v>2337.95865</v>
      </c>
      <c r="P13" s="18">
        <f t="shared" si="10"/>
        <v>56249.84133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  <c r="Q15" s="23"/>
    </row>
    <row r="16" ht="19.5" customHeight="1">
      <c r="B16" s="19" t="s">
        <v>143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12">C16*C10</f>
        <v>334949.4329</v>
      </c>
      <c r="D17" s="27">
        <f t="shared" si="12"/>
        <v>365561.8419</v>
      </c>
      <c r="E17" s="27">
        <f t="shared" si="12"/>
        <v>424997.0012</v>
      </c>
      <c r="F17" s="27">
        <f t="shared" si="12"/>
        <v>261693.8829</v>
      </c>
      <c r="G17" s="27">
        <f t="shared" si="12"/>
        <v>232154.0569</v>
      </c>
      <c r="H17" s="27">
        <f t="shared" si="12"/>
        <v>114763.1838</v>
      </c>
      <c r="I17" s="27">
        <f t="shared" si="12"/>
        <v>81977.37006</v>
      </c>
      <c r="J17" s="27">
        <f t="shared" si="12"/>
        <v>91447.43504</v>
      </c>
      <c r="K17" s="27">
        <f t="shared" si="12"/>
        <v>1462.032752</v>
      </c>
      <c r="L17" s="27">
        <f t="shared" si="12"/>
        <v>130328.4683</v>
      </c>
      <c r="M17" s="27">
        <f t="shared" si="12"/>
        <v>21249.27218</v>
      </c>
      <c r="N17" s="27">
        <f t="shared" si="12"/>
        <v>173489.2911</v>
      </c>
      <c r="O17" s="27">
        <f t="shared" si="12"/>
        <v>52337.89213</v>
      </c>
      <c r="P17" s="27">
        <f t="shared" si="12"/>
        <v>2286411.161</v>
      </c>
      <c r="Q17" s="28"/>
    </row>
    <row r="18" ht="29.25" customHeight="1">
      <c r="B18" s="29" t="s">
        <v>144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13">C9*C18</f>
        <v>944135.5418</v>
      </c>
      <c r="D19" s="27">
        <f t="shared" si="13"/>
        <v>1142662.027</v>
      </c>
      <c r="E19" s="27">
        <f t="shared" si="13"/>
        <v>1055145.964</v>
      </c>
      <c r="F19" s="27">
        <f t="shared" si="13"/>
        <v>778947.807</v>
      </c>
      <c r="G19" s="27">
        <f t="shared" si="13"/>
        <v>508973.8502</v>
      </c>
      <c r="H19" s="27">
        <f t="shared" si="13"/>
        <v>418131.7193</v>
      </c>
      <c r="I19" s="27">
        <f t="shared" si="13"/>
        <v>195928.4987</v>
      </c>
      <c r="J19" s="27">
        <f t="shared" si="13"/>
        <v>143416.4293</v>
      </c>
      <c r="K19" s="27">
        <f t="shared" si="13"/>
        <v>3607.601795</v>
      </c>
      <c r="L19" s="27">
        <f t="shared" si="13"/>
        <v>359777.8255</v>
      </c>
      <c r="M19" s="27">
        <f t="shared" si="13"/>
        <v>73840.31799</v>
      </c>
      <c r="N19" s="27">
        <f t="shared" si="13"/>
        <v>795008.8753</v>
      </c>
      <c r="O19" s="27">
        <f t="shared" si="13"/>
        <v>0</v>
      </c>
      <c r="P19" s="27">
        <f t="shared" si="13"/>
        <v>6419576.458</v>
      </c>
      <c r="Q19" s="28"/>
    </row>
    <row r="20" ht="31.5" customHeight="1">
      <c r="B20" s="29" t="s">
        <v>145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14">C20*C4</f>
        <v>1368302.707</v>
      </c>
      <c r="D21" s="27">
        <f t="shared" si="14"/>
        <v>1499320.223</v>
      </c>
      <c r="E21" s="27">
        <f t="shared" si="14"/>
        <v>1813172.111</v>
      </c>
      <c r="F21" s="27">
        <f t="shared" si="14"/>
        <v>1227460.031</v>
      </c>
      <c r="G21" s="27">
        <f t="shared" si="14"/>
        <v>1063531.083</v>
      </c>
      <c r="H21" s="27">
        <f t="shared" si="14"/>
        <v>672353.9338</v>
      </c>
      <c r="I21" s="27">
        <f t="shared" si="14"/>
        <v>545642.2681</v>
      </c>
      <c r="J21" s="27">
        <f t="shared" si="14"/>
        <v>717428.8955</v>
      </c>
      <c r="K21" s="27">
        <f t="shared" si="14"/>
        <v>9680.768106</v>
      </c>
      <c r="L21" s="27">
        <f t="shared" si="14"/>
        <v>777944.7393</v>
      </c>
      <c r="M21" s="27">
        <f t="shared" si="14"/>
        <v>194529.9173</v>
      </c>
      <c r="N21" s="27">
        <f t="shared" si="14"/>
        <v>1021281.66</v>
      </c>
      <c r="O21" s="27">
        <f t="shared" si="14"/>
        <v>423182.7912</v>
      </c>
      <c r="P21" s="27">
        <f t="shared" si="14"/>
        <v>11172377.31</v>
      </c>
      <c r="Q21" s="28"/>
    </row>
    <row r="22" ht="32.25" customHeight="1">
      <c r="B22" s="29" t="s">
        <v>146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16">C5-C21</f>
        <v>4572621.628</v>
      </c>
      <c r="D26" s="27">
        <f t="shared" si="16"/>
        <v>6056708.378</v>
      </c>
      <c r="E26" s="27">
        <f t="shared" si="16"/>
        <v>5175709.152</v>
      </c>
      <c r="F26" s="27">
        <f t="shared" si="16"/>
        <v>4440358.247</v>
      </c>
      <c r="G26" s="27">
        <f t="shared" si="16"/>
        <v>3470439.181</v>
      </c>
      <c r="H26" s="27">
        <f t="shared" si="16"/>
        <v>1304480.222</v>
      </c>
      <c r="I26" s="27">
        <f t="shared" si="16"/>
        <v>1477914.981</v>
      </c>
      <c r="J26" s="27">
        <f t="shared" si="16"/>
        <v>1252462.834</v>
      </c>
      <c r="K26" s="27">
        <f t="shared" si="16"/>
        <v>46048.18154</v>
      </c>
      <c r="L26" s="27">
        <f t="shared" si="16"/>
        <v>1679362.274</v>
      </c>
      <c r="M26" s="27">
        <f t="shared" si="16"/>
        <v>246432.1005</v>
      </c>
      <c r="N26" s="27">
        <f t="shared" si="16"/>
        <v>1133226.924</v>
      </c>
      <c r="O26" s="27">
        <f t="shared" si="16"/>
        <v>89707.13967</v>
      </c>
      <c r="P26" s="27">
        <f t="shared" si="16"/>
        <v>31106925.06</v>
      </c>
      <c r="Q26" s="28"/>
    </row>
    <row r="27" ht="18.75" customHeight="1">
      <c r="B27" s="40" t="s">
        <v>42</v>
      </c>
      <c r="C27" s="41">
        <f t="shared" ref="C27:P27" si="17">C26/C17</f>
        <v>13.65167747</v>
      </c>
      <c r="D27" s="41">
        <f t="shared" si="17"/>
        <v>16.56821824</v>
      </c>
      <c r="E27" s="41">
        <f t="shared" si="17"/>
        <v>12.17822511</v>
      </c>
      <c r="F27" s="41">
        <f t="shared" si="17"/>
        <v>16.96775712</v>
      </c>
      <c r="G27" s="41">
        <f t="shared" si="17"/>
        <v>14.94886296</v>
      </c>
      <c r="H27" s="41">
        <f t="shared" si="17"/>
        <v>11.36671342</v>
      </c>
      <c r="I27" s="41">
        <f t="shared" si="17"/>
        <v>18.0283288</v>
      </c>
      <c r="J27" s="41">
        <f t="shared" si="17"/>
        <v>13.69598648</v>
      </c>
      <c r="K27" s="41">
        <f t="shared" si="17"/>
        <v>31.49599863</v>
      </c>
      <c r="L27" s="41">
        <f t="shared" si="17"/>
        <v>12.88561352</v>
      </c>
      <c r="M27" s="41">
        <f t="shared" si="17"/>
        <v>11.59720194</v>
      </c>
      <c r="N27" s="41">
        <f t="shared" si="17"/>
        <v>6.531970459</v>
      </c>
      <c r="O27" s="41">
        <f t="shared" si="17"/>
        <v>1.713999858</v>
      </c>
      <c r="P27" s="41">
        <f t="shared" si="17"/>
        <v>13.60513174</v>
      </c>
      <c r="Q27" s="42"/>
    </row>
    <row r="28" ht="18.75" customHeight="1">
      <c r="B28" s="40" t="s">
        <v>43</v>
      </c>
      <c r="C28" s="41">
        <f t="shared" ref="C28:P28" si="18">((C26)/C10)*100</f>
        <v>39.58986467</v>
      </c>
      <c r="D28" s="41">
        <f t="shared" si="18"/>
        <v>48.04783291</v>
      </c>
      <c r="E28" s="41">
        <f t="shared" si="18"/>
        <v>35.31685282</v>
      </c>
      <c r="F28" s="41">
        <f t="shared" si="18"/>
        <v>49.20649566</v>
      </c>
      <c r="G28" s="41">
        <f t="shared" si="18"/>
        <v>43.35170257</v>
      </c>
      <c r="H28" s="41">
        <f t="shared" si="18"/>
        <v>32.96346891</v>
      </c>
      <c r="I28" s="41">
        <f t="shared" si="18"/>
        <v>52.28215351</v>
      </c>
      <c r="J28" s="41">
        <f t="shared" si="18"/>
        <v>39.7183608</v>
      </c>
      <c r="K28" s="41">
        <f t="shared" si="18"/>
        <v>91.33839603</v>
      </c>
      <c r="L28" s="41">
        <f t="shared" si="18"/>
        <v>37.36827922</v>
      </c>
      <c r="M28" s="41">
        <f t="shared" si="18"/>
        <v>33.63188562</v>
      </c>
      <c r="N28" s="41">
        <f t="shared" si="18"/>
        <v>18.94271433</v>
      </c>
      <c r="O28" s="41">
        <f t="shared" si="18"/>
        <v>4.970599588</v>
      </c>
      <c r="P28" s="41">
        <f t="shared" si="18"/>
        <v>39.45488205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9">C6-(0.4*C7)+C19-C21</f>
        <v>1950633.005</v>
      </c>
      <c r="D30" s="27">
        <f t="shared" si="19"/>
        <v>3889087.874</v>
      </c>
      <c r="E30" s="27">
        <f t="shared" si="19"/>
        <v>2040549.268</v>
      </c>
      <c r="F30" s="27">
        <f t="shared" si="19"/>
        <v>2278345.683</v>
      </c>
      <c r="G30" s="27">
        <f t="shared" si="19"/>
        <v>1500300.476</v>
      </c>
      <c r="H30" s="27">
        <f t="shared" si="19"/>
        <v>639557.3157</v>
      </c>
      <c r="I30" s="27">
        <f t="shared" si="19"/>
        <v>723591.0596</v>
      </c>
      <c r="J30" s="27">
        <f t="shared" si="19"/>
        <v>158977.6308</v>
      </c>
      <c r="K30" s="27">
        <f t="shared" si="19"/>
        <v>45930.85332</v>
      </c>
      <c r="L30" s="27">
        <f t="shared" si="19"/>
        <v>354264.3544</v>
      </c>
      <c r="M30" s="27">
        <f t="shared" si="19"/>
        <v>105055.4092</v>
      </c>
      <c r="N30" s="27">
        <f t="shared" si="19"/>
        <v>784220.9834</v>
      </c>
      <c r="O30" s="27">
        <f t="shared" si="19"/>
        <v>89413.16253</v>
      </c>
      <c r="P30" s="27">
        <f t="shared" si="19"/>
        <v>14721380.89</v>
      </c>
      <c r="Q30" s="28"/>
    </row>
    <row r="31" ht="18.75" customHeight="1">
      <c r="B31" s="40" t="s">
        <v>42</v>
      </c>
      <c r="C31" s="41">
        <f t="shared" ref="C31:P31" si="20">C30/C17</f>
        <v>5.823664154</v>
      </c>
      <c r="D31" s="41">
        <f t="shared" si="20"/>
        <v>10.63865926</v>
      </c>
      <c r="E31" s="41">
        <f t="shared" si="20"/>
        <v>4.801326274</v>
      </c>
      <c r="F31" s="41">
        <f t="shared" si="20"/>
        <v>8.706148027</v>
      </c>
      <c r="G31" s="41">
        <f t="shared" si="20"/>
        <v>6.462521035</v>
      </c>
      <c r="H31" s="41">
        <f t="shared" si="20"/>
        <v>5.572843959</v>
      </c>
      <c r="I31" s="41">
        <f t="shared" si="20"/>
        <v>8.826717167</v>
      </c>
      <c r="J31" s="41">
        <f t="shared" si="20"/>
        <v>1.738459157</v>
      </c>
      <c r="K31" s="41">
        <f t="shared" si="20"/>
        <v>31.41574857</v>
      </c>
      <c r="L31" s="41">
        <f t="shared" si="20"/>
        <v>2.718242292</v>
      </c>
      <c r="M31" s="41">
        <f t="shared" si="20"/>
        <v>4.943953295</v>
      </c>
      <c r="N31" s="41">
        <f t="shared" si="20"/>
        <v>4.520284673</v>
      </c>
      <c r="O31" s="41">
        <f t="shared" si="20"/>
        <v>1.70838295</v>
      </c>
      <c r="P31" s="41">
        <f t="shared" si="20"/>
        <v>6.438641109</v>
      </c>
      <c r="Q31" s="42"/>
    </row>
    <row r="32" ht="18.75" customHeight="1">
      <c r="B32" s="40" t="s">
        <v>43</v>
      </c>
      <c r="C32" s="41">
        <f t="shared" ref="C32:P32" si="21">((C30/C10)*100)</f>
        <v>16.88862605</v>
      </c>
      <c r="D32" s="41">
        <f t="shared" si="21"/>
        <v>30.85211185</v>
      </c>
      <c r="E32" s="41">
        <f t="shared" si="21"/>
        <v>13.92384619</v>
      </c>
      <c r="F32" s="41">
        <f t="shared" si="21"/>
        <v>25.24782928</v>
      </c>
      <c r="G32" s="41">
        <f t="shared" si="21"/>
        <v>18.741311</v>
      </c>
      <c r="H32" s="41">
        <f t="shared" si="21"/>
        <v>16.16124748</v>
      </c>
      <c r="I32" s="41">
        <f t="shared" si="21"/>
        <v>25.59747979</v>
      </c>
      <c r="J32" s="41">
        <f t="shared" si="21"/>
        <v>5.041531555</v>
      </c>
      <c r="K32" s="41">
        <f t="shared" si="21"/>
        <v>91.10567084</v>
      </c>
      <c r="L32" s="41">
        <f t="shared" si="21"/>
        <v>7.882902646</v>
      </c>
      <c r="M32" s="41">
        <f t="shared" si="21"/>
        <v>14.33746456</v>
      </c>
      <c r="N32" s="41">
        <f t="shared" si="21"/>
        <v>13.10882555</v>
      </c>
      <c r="O32" s="41">
        <f t="shared" si="21"/>
        <v>4.954310554</v>
      </c>
      <c r="P32" s="41">
        <f t="shared" si="21"/>
        <v>18.67205922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8.71"/>
    <col customWidth="1" min="12" max="14" width="8.71"/>
    <col customWidth="1" min="15" max="15" width="9.86"/>
    <col customWidth="1" min="16" max="16" width="19.71"/>
    <col customWidth="1" min="17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105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13">
        <f t="shared" ref="C4:O4" si="1">+R4</f>
        <v>29481034.68</v>
      </c>
      <c r="D4" s="13">
        <f t="shared" si="1"/>
        <v>32405296.06</v>
      </c>
      <c r="E4" s="13">
        <f t="shared" si="1"/>
        <v>38466245.06</v>
      </c>
      <c r="F4" s="13">
        <f t="shared" si="1"/>
        <v>25881649.24</v>
      </c>
      <c r="G4" s="13">
        <f t="shared" si="1"/>
        <v>22767288.56</v>
      </c>
      <c r="H4" s="13">
        <f t="shared" si="1"/>
        <v>14675435.58</v>
      </c>
      <c r="I4" s="13">
        <f t="shared" si="1"/>
        <v>11576285.74</v>
      </c>
      <c r="J4" s="13">
        <f t="shared" si="1"/>
        <v>15433088.21</v>
      </c>
      <c r="K4" s="13">
        <f t="shared" si="1"/>
        <v>226889.3716</v>
      </c>
      <c r="L4" s="13">
        <f t="shared" si="1"/>
        <v>16941011.53</v>
      </c>
      <c r="M4" s="13">
        <f t="shared" si="1"/>
        <v>4200483.428</v>
      </c>
      <c r="N4" s="13">
        <f t="shared" si="1"/>
        <v>22337382.25</v>
      </c>
      <c r="O4" s="13">
        <f t="shared" si="1"/>
        <v>9004919.822</v>
      </c>
      <c r="P4" s="13">
        <v>2.3771015552713E8</v>
      </c>
      <c r="R4" s="64">
        <v>2.9481034680209998E7</v>
      </c>
      <c r="S4" s="13">
        <v>3.240529605855E7</v>
      </c>
      <c r="T4" s="13">
        <v>3.84662450641E7</v>
      </c>
      <c r="U4" s="13">
        <v>2.588164923684E7</v>
      </c>
      <c r="V4" s="13">
        <v>2.276728856018E7</v>
      </c>
      <c r="W4" s="13">
        <v>1.467543557828E7</v>
      </c>
      <c r="X4" s="13">
        <v>1.157628573677E7</v>
      </c>
      <c r="Y4" s="13">
        <v>1.54330882143E7</v>
      </c>
      <c r="Z4" s="13">
        <v>226889.37164</v>
      </c>
      <c r="AA4" s="13">
        <v>1.694101152624E7</v>
      </c>
      <c r="AB4" s="13">
        <v>4200483.42774</v>
      </c>
      <c r="AC4" s="13">
        <v>2.2337382247759998E7</v>
      </c>
      <c r="AD4" s="13">
        <v>9004919.8218</v>
      </c>
      <c r="AE4" s="13">
        <v>2.4339700952441E8</v>
      </c>
      <c r="AF4" s="13">
        <v>0.0</v>
      </c>
    </row>
    <row r="5" ht="18.0" customHeight="1">
      <c r="A5" s="7"/>
      <c r="B5" s="12" t="s">
        <v>21</v>
      </c>
      <c r="C5" s="14">
        <f t="shared" ref="C5:P5" si="2">C6+C8-(C7*0.4)-(C9*0.3)</f>
        <v>6141010.293</v>
      </c>
      <c r="D5" s="14">
        <f t="shared" si="2"/>
        <v>7563589.983</v>
      </c>
      <c r="E5" s="14">
        <f t="shared" si="2"/>
        <v>6876428.056</v>
      </c>
      <c r="F5" s="14">
        <f t="shared" si="2"/>
        <v>5451042.955</v>
      </c>
      <c r="G5" s="14">
        <f t="shared" si="2"/>
        <v>4521657.671</v>
      </c>
      <c r="H5" s="14">
        <f t="shared" si="2"/>
        <v>2328858.34</v>
      </c>
      <c r="I5" s="14">
        <f t="shared" si="2"/>
        <v>1978274.749</v>
      </c>
      <c r="J5" s="14">
        <f t="shared" si="2"/>
        <v>1985667.189</v>
      </c>
      <c r="K5" s="14">
        <f t="shared" si="2"/>
        <v>67438.61488</v>
      </c>
      <c r="L5" s="14">
        <f t="shared" si="2"/>
        <v>2583564.756</v>
      </c>
      <c r="M5" s="14">
        <f t="shared" si="2"/>
        <v>476617.5682</v>
      </c>
      <c r="N5" s="14">
        <f t="shared" si="2"/>
        <v>1955347.975</v>
      </c>
      <c r="O5" s="14">
        <f t="shared" si="2"/>
        <v>552435.755</v>
      </c>
      <c r="P5" s="14">
        <f t="shared" si="2"/>
        <v>42481933.9</v>
      </c>
      <c r="Q5" s="15"/>
      <c r="R5" s="13">
        <v>3405683.49604</v>
      </c>
      <c r="S5" s="13">
        <v>5995822.24725</v>
      </c>
      <c r="T5" s="13">
        <v>3449261.02446</v>
      </c>
      <c r="U5" s="13">
        <v>3241090.18017</v>
      </c>
      <c r="V5" s="13">
        <v>2814955.2863600003</v>
      </c>
      <c r="W5" s="13">
        <v>1206453.2586400001</v>
      </c>
      <c r="X5" s="13">
        <v>1298474.58357</v>
      </c>
      <c r="Y5" s="13">
        <v>1021526.26576</v>
      </c>
      <c r="Z5" s="13">
        <v>90972.99981000001</v>
      </c>
      <c r="AA5" s="13">
        <v>1076231.0384000002</v>
      </c>
      <c r="AB5" s="13">
        <v>354154.38792</v>
      </c>
      <c r="AC5" s="13">
        <v>1093701.5717200001</v>
      </c>
      <c r="AD5" s="13">
        <v>631062.9560700001</v>
      </c>
      <c r="AE5" s="13">
        <v>2.567938929617E7</v>
      </c>
      <c r="AF5" s="13">
        <v>0.0</v>
      </c>
    </row>
    <row r="6" ht="18.0" customHeight="1">
      <c r="A6" s="7"/>
      <c r="B6" s="17" t="s">
        <v>22</v>
      </c>
      <c r="C6" s="17">
        <f t="shared" ref="C6:P6" si="3">+R5</f>
        <v>3405683.496</v>
      </c>
      <c r="D6" s="17">
        <f t="shared" si="3"/>
        <v>5995822.247</v>
      </c>
      <c r="E6" s="17">
        <f t="shared" si="3"/>
        <v>3449261.024</v>
      </c>
      <c r="F6" s="17">
        <f t="shared" si="3"/>
        <v>3241090.18</v>
      </c>
      <c r="G6" s="17">
        <f t="shared" si="3"/>
        <v>2814955.286</v>
      </c>
      <c r="H6" s="17">
        <f t="shared" si="3"/>
        <v>1206453.259</v>
      </c>
      <c r="I6" s="17">
        <f t="shared" si="3"/>
        <v>1298474.584</v>
      </c>
      <c r="J6" s="17">
        <f t="shared" si="3"/>
        <v>1021526.266</v>
      </c>
      <c r="K6" s="17">
        <f t="shared" si="3"/>
        <v>90972.99981</v>
      </c>
      <c r="L6" s="17">
        <f t="shared" si="3"/>
        <v>1076231.038</v>
      </c>
      <c r="M6" s="17">
        <f t="shared" si="3"/>
        <v>354154.3879</v>
      </c>
      <c r="N6" s="17">
        <f t="shared" si="3"/>
        <v>1093701.572</v>
      </c>
      <c r="O6" s="17">
        <f t="shared" si="3"/>
        <v>631062.9561</v>
      </c>
      <c r="P6" s="17">
        <f t="shared" si="3"/>
        <v>25679389.3</v>
      </c>
      <c r="Q6" s="17"/>
      <c r="R6" s="13">
        <v>2152222.96682</v>
      </c>
      <c r="S6" s="13">
        <v>3736755.4963499997</v>
      </c>
      <c r="T6" s="13">
        <v>1883454.8258699998</v>
      </c>
      <c r="U6" s="13">
        <v>1492125.64022</v>
      </c>
      <c r="V6" s="13">
        <v>1487045.34697</v>
      </c>
      <c r="W6" s="13">
        <v>551861.7316</v>
      </c>
      <c r="X6" s="13">
        <v>662674.5895700001</v>
      </c>
      <c r="Y6" s="13">
        <v>702228.28796</v>
      </c>
      <c r="Z6" s="13">
        <v>69631.82632</v>
      </c>
      <c r="AA6" s="13">
        <v>546136.04107</v>
      </c>
      <c r="AB6" s="13">
        <v>241310.25911</v>
      </c>
      <c r="AC6" s="13">
        <v>680657.9229700001</v>
      </c>
      <c r="AD6" s="13">
        <v>197310.0</v>
      </c>
      <c r="AE6" s="13">
        <v>1.440341493483E7</v>
      </c>
      <c r="AF6" s="13">
        <v>0.0</v>
      </c>
    </row>
    <row r="7" ht="18.0" customHeight="1">
      <c r="A7" s="7"/>
      <c r="B7" s="19" t="s">
        <v>23</v>
      </c>
      <c r="C7" s="17">
        <f t="shared" ref="C7:P7" si="4">+R6</f>
        <v>2152222.967</v>
      </c>
      <c r="D7" s="17">
        <f t="shared" si="4"/>
        <v>3736755.496</v>
      </c>
      <c r="E7" s="17">
        <f t="shared" si="4"/>
        <v>1883454.826</v>
      </c>
      <c r="F7" s="17">
        <f t="shared" si="4"/>
        <v>1492125.64</v>
      </c>
      <c r="G7" s="17">
        <f t="shared" si="4"/>
        <v>1487045.347</v>
      </c>
      <c r="H7" s="17">
        <f t="shared" si="4"/>
        <v>551861.7316</v>
      </c>
      <c r="I7" s="17">
        <f t="shared" si="4"/>
        <v>662674.5896</v>
      </c>
      <c r="J7" s="17">
        <f t="shared" si="4"/>
        <v>702228.288</v>
      </c>
      <c r="K7" s="17">
        <f t="shared" si="4"/>
        <v>69631.82632</v>
      </c>
      <c r="L7" s="17">
        <f t="shared" si="4"/>
        <v>546136.0411</v>
      </c>
      <c r="M7" s="17">
        <f t="shared" si="4"/>
        <v>241310.2591</v>
      </c>
      <c r="N7" s="17">
        <f t="shared" si="4"/>
        <v>680657.923</v>
      </c>
      <c r="O7" s="17">
        <f t="shared" si="4"/>
        <v>197310</v>
      </c>
      <c r="P7" s="17">
        <f t="shared" si="4"/>
        <v>14403414.93</v>
      </c>
      <c r="Q7" s="17"/>
      <c r="R7" s="13">
        <v>4023414.27304</v>
      </c>
      <c r="S7" s="13">
        <v>3477891.85493</v>
      </c>
      <c r="T7" s="13">
        <v>4652857.07444</v>
      </c>
      <c r="U7" s="13">
        <v>3098544.35296</v>
      </c>
      <c r="V7" s="13">
        <v>2461827.3994899997</v>
      </c>
      <c r="W7" s="13">
        <v>1610761.33819</v>
      </c>
      <c r="X7" s="13">
        <v>1026281.07855</v>
      </c>
      <c r="Y7" s="13">
        <v>1308856.2338800002</v>
      </c>
      <c r="Z7" s="13">
        <v>6114.35334</v>
      </c>
      <c r="AA7" s="13">
        <v>1878337.04731</v>
      </c>
      <c r="AB7" s="13">
        <v>265038.80352</v>
      </c>
      <c r="AC7" s="13">
        <v>1470920.3258</v>
      </c>
      <c r="AD7" s="13">
        <v>296.79891</v>
      </c>
      <c r="AE7" s="13">
        <v>2.528114093436E7</v>
      </c>
      <c r="AF7" s="13">
        <v>0.0</v>
      </c>
    </row>
    <row r="8" ht="18.0" customHeight="1">
      <c r="A8" s="7"/>
      <c r="B8" s="17" t="s">
        <v>24</v>
      </c>
      <c r="C8" s="17">
        <f t="shared" ref="C8:P8" si="5">+R7</f>
        <v>4023414.273</v>
      </c>
      <c r="D8" s="17">
        <f t="shared" si="5"/>
        <v>3477891.855</v>
      </c>
      <c r="E8" s="17">
        <f t="shared" si="5"/>
        <v>4652857.074</v>
      </c>
      <c r="F8" s="17">
        <f t="shared" si="5"/>
        <v>3098544.353</v>
      </c>
      <c r="G8" s="17">
        <f t="shared" si="5"/>
        <v>2461827.399</v>
      </c>
      <c r="H8" s="17">
        <f t="shared" si="5"/>
        <v>1610761.338</v>
      </c>
      <c r="I8" s="17">
        <f t="shared" si="5"/>
        <v>1026281.079</v>
      </c>
      <c r="J8" s="17">
        <f t="shared" si="5"/>
        <v>1308856.234</v>
      </c>
      <c r="K8" s="17">
        <f t="shared" si="5"/>
        <v>6114.35334</v>
      </c>
      <c r="L8" s="17">
        <f t="shared" si="5"/>
        <v>1878337.047</v>
      </c>
      <c r="M8" s="17">
        <f t="shared" si="5"/>
        <v>265038.8035</v>
      </c>
      <c r="N8" s="17">
        <f t="shared" si="5"/>
        <v>1470920.326</v>
      </c>
      <c r="O8" s="17">
        <f t="shared" si="5"/>
        <v>296.79891</v>
      </c>
      <c r="P8" s="17">
        <f t="shared" si="5"/>
        <v>25281140.93</v>
      </c>
      <c r="Q8" s="17"/>
      <c r="R8" s="13">
        <v>1423994.29905</v>
      </c>
      <c r="S8" s="13">
        <v>1384739.73556</v>
      </c>
      <c r="T8" s="13">
        <v>1574360.37528</v>
      </c>
      <c r="U8" s="13">
        <v>972471.07214</v>
      </c>
      <c r="V8" s="13">
        <v>534356.25425</v>
      </c>
      <c r="W8" s="13">
        <v>892038.54848</v>
      </c>
      <c r="X8" s="13">
        <v>271370.25836000004</v>
      </c>
      <c r="Y8" s="13">
        <v>212746.65204</v>
      </c>
      <c r="Z8" s="13">
        <v>5986.69249</v>
      </c>
      <c r="AA8" s="13">
        <v>508496.379</v>
      </c>
      <c r="AB8" s="13">
        <v>153505.06526</v>
      </c>
      <c r="AC8" s="13">
        <v>1123369.17657</v>
      </c>
      <c r="AD8" s="13">
        <v>0.0</v>
      </c>
      <c r="AE8" s="13">
        <v>9057434.50848</v>
      </c>
      <c r="AF8" s="13">
        <v>0.0</v>
      </c>
    </row>
    <row r="9" ht="18.0" customHeight="1">
      <c r="A9" s="7"/>
      <c r="B9" s="19" t="s">
        <v>25</v>
      </c>
      <c r="C9" s="17">
        <f t="shared" ref="C9:P9" si="6">+R8</f>
        <v>1423994.299</v>
      </c>
      <c r="D9" s="17">
        <f t="shared" si="6"/>
        <v>1384739.736</v>
      </c>
      <c r="E9" s="17">
        <f t="shared" si="6"/>
        <v>1574360.375</v>
      </c>
      <c r="F9" s="17">
        <f t="shared" si="6"/>
        <v>972471.0721</v>
      </c>
      <c r="G9" s="17">
        <f t="shared" si="6"/>
        <v>534356.2543</v>
      </c>
      <c r="H9" s="17">
        <f t="shared" si="6"/>
        <v>892038.5485</v>
      </c>
      <c r="I9" s="17">
        <f t="shared" si="6"/>
        <v>271370.2584</v>
      </c>
      <c r="J9" s="17">
        <f t="shared" si="6"/>
        <v>212746.652</v>
      </c>
      <c r="K9" s="17">
        <f t="shared" si="6"/>
        <v>5986.69249</v>
      </c>
      <c r="L9" s="17">
        <f t="shared" si="6"/>
        <v>508496.379</v>
      </c>
      <c r="M9" s="17">
        <f t="shared" si="6"/>
        <v>153505.0653</v>
      </c>
      <c r="N9" s="17">
        <f t="shared" si="6"/>
        <v>1123369.177</v>
      </c>
      <c r="O9" s="17">
        <f t="shared" si="6"/>
        <v>0</v>
      </c>
      <c r="P9" s="17">
        <f t="shared" si="6"/>
        <v>9057434.508</v>
      </c>
      <c r="Q9" s="17"/>
      <c r="R9" s="13">
        <v>4618382.14967</v>
      </c>
      <c r="S9" s="13">
        <v>3859707.8660500003</v>
      </c>
      <c r="T9" s="13">
        <v>5055758.82879</v>
      </c>
      <c r="U9" s="13">
        <v>4312607.5739899995</v>
      </c>
      <c r="V9" s="13">
        <v>3251574.44032</v>
      </c>
      <c r="W9" s="13">
        <v>1701544.1239</v>
      </c>
      <c r="X9" s="13">
        <v>1125931.46765</v>
      </c>
      <c r="Y9" s="13">
        <v>8099.213360000001</v>
      </c>
      <c r="Z9" s="13">
        <v>48895.95069</v>
      </c>
      <c r="AA9" s="13">
        <v>838071.3390700001</v>
      </c>
      <c r="AB9" s="13">
        <v>331352.9505</v>
      </c>
      <c r="AC9" s="13">
        <v>3067936.4692800003</v>
      </c>
      <c r="AD9" s="13">
        <v>8799.941289999999</v>
      </c>
      <c r="AE9" s="13">
        <v>2.822866231456E7</v>
      </c>
      <c r="AF9" s="13">
        <v>0.0</v>
      </c>
    </row>
    <row r="10" ht="18.0" customHeight="1">
      <c r="A10" s="7"/>
      <c r="B10" s="12" t="s">
        <v>26</v>
      </c>
      <c r="C10" s="14">
        <f t="shared" ref="C10:P10" si="7">SUM(C11:C13)</f>
        <v>9236764.299</v>
      </c>
      <c r="D10" s="14">
        <f t="shared" si="7"/>
        <v>7719415.732</v>
      </c>
      <c r="E10" s="14">
        <f t="shared" si="7"/>
        <v>10111517.66</v>
      </c>
      <c r="F10" s="14">
        <f t="shared" si="7"/>
        <v>8625215.148</v>
      </c>
      <c r="G10" s="14">
        <f t="shared" si="7"/>
        <v>6503148.881</v>
      </c>
      <c r="H10" s="14">
        <f t="shared" si="7"/>
        <v>3403088.248</v>
      </c>
      <c r="I10" s="14">
        <f t="shared" si="7"/>
        <v>2251862.935</v>
      </c>
      <c r="J10" s="14">
        <f t="shared" si="7"/>
        <v>16198.42672</v>
      </c>
      <c r="K10" s="14">
        <f t="shared" si="7"/>
        <v>97791.90138</v>
      </c>
      <c r="L10" s="14">
        <f t="shared" si="7"/>
        <v>1676142.678</v>
      </c>
      <c r="M10" s="14">
        <f t="shared" si="7"/>
        <v>662705.901</v>
      </c>
      <c r="N10" s="14">
        <f t="shared" si="7"/>
        <v>6135872.939</v>
      </c>
      <c r="O10" s="14">
        <f t="shared" si="7"/>
        <v>17599.88258</v>
      </c>
      <c r="P10" s="14">
        <f t="shared" si="7"/>
        <v>56457324.63</v>
      </c>
      <c r="Q10" s="15"/>
      <c r="R10" s="13">
        <v>4615141.0659799995</v>
      </c>
      <c r="S10" s="52">
        <v>3387376.4063899997</v>
      </c>
      <c r="T10" s="13">
        <v>5022028.35127</v>
      </c>
      <c r="U10" s="13">
        <v>4231845.70345</v>
      </c>
      <c r="V10" s="13">
        <v>3238880.58659</v>
      </c>
      <c r="W10" s="13">
        <v>1686832.07819</v>
      </c>
      <c r="X10" s="13">
        <v>1110709.9904500002</v>
      </c>
      <c r="Y10" s="13">
        <v>0.0</v>
      </c>
      <c r="Z10" s="13">
        <v>48877.05057</v>
      </c>
      <c r="AA10" s="13">
        <v>836411.55305</v>
      </c>
      <c r="AB10" s="13">
        <v>322804.10495999997</v>
      </c>
      <c r="AC10" s="13">
        <v>3057915.6822699998</v>
      </c>
      <c r="AD10" s="13">
        <v>0.0</v>
      </c>
      <c r="AE10" s="13">
        <v>2.755882257317E7</v>
      </c>
      <c r="AF10" s="13">
        <v>0.0</v>
      </c>
    </row>
    <row r="11" ht="18.0" customHeight="1">
      <c r="A11" s="7"/>
      <c r="B11" s="17" t="s">
        <v>27</v>
      </c>
      <c r="C11" s="17">
        <f t="shared" ref="C11:P11" si="8">+R9</f>
        <v>4618382.15</v>
      </c>
      <c r="D11" s="17">
        <f t="shared" si="8"/>
        <v>3859707.866</v>
      </c>
      <c r="E11" s="17">
        <f t="shared" si="8"/>
        <v>5055758.829</v>
      </c>
      <c r="F11" s="17">
        <f t="shared" si="8"/>
        <v>4312607.574</v>
      </c>
      <c r="G11" s="17">
        <f t="shared" si="8"/>
        <v>3251574.44</v>
      </c>
      <c r="H11" s="17">
        <f t="shared" si="8"/>
        <v>1701544.124</v>
      </c>
      <c r="I11" s="17">
        <f t="shared" si="8"/>
        <v>1125931.468</v>
      </c>
      <c r="J11" s="17">
        <f t="shared" si="8"/>
        <v>8099.21336</v>
      </c>
      <c r="K11" s="17">
        <f t="shared" si="8"/>
        <v>48895.95069</v>
      </c>
      <c r="L11" s="17">
        <f t="shared" si="8"/>
        <v>838071.3391</v>
      </c>
      <c r="M11" s="17">
        <f t="shared" si="8"/>
        <v>331352.9505</v>
      </c>
      <c r="N11" s="17">
        <f t="shared" si="8"/>
        <v>3067936.469</v>
      </c>
      <c r="O11" s="17">
        <f t="shared" si="8"/>
        <v>8799.94129</v>
      </c>
      <c r="P11" s="17">
        <f t="shared" si="8"/>
        <v>28228662.31</v>
      </c>
      <c r="Q11" s="17"/>
      <c r="R11" s="13">
        <v>3241.08369</v>
      </c>
      <c r="S11" s="13">
        <v>472331.45966000005</v>
      </c>
      <c r="T11" s="13">
        <v>33730.47752</v>
      </c>
      <c r="U11" s="13">
        <v>80761.87054</v>
      </c>
      <c r="V11" s="13">
        <v>12693.85373</v>
      </c>
      <c r="W11" s="13">
        <v>14712.04571</v>
      </c>
      <c r="X11" s="13">
        <v>15221.4772</v>
      </c>
      <c r="Y11" s="13">
        <v>8099.213360000001</v>
      </c>
      <c r="Z11" s="13">
        <v>18.900119999999998</v>
      </c>
      <c r="AA11" s="13">
        <v>1659.78602</v>
      </c>
      <c r="AB11" s="13">
        <v>8548.845539999998</v>
      </c>
      <c r="AC11" s="13">
        <v>10020.78701</v>
      </c>
      <c r="AD11" s="13">
        <v>8799.941289999999</v>
      </c>
      <c r="AE11" s="13">
        <v>669839.74139</v>
      </c>
      <c r="AF11" s="13">
        <v>0.0</v>
      </c>
    </row>
    <row r="12" ht="18.0" customHeight="1">
      <c r="A12" s="7"/>
      <c r="B12" s="17" t="s">
        <v>28</v>
      </c>
      <c r="C12" s="17">
        <f t="shared" ref="C12:P12" si="9">+R10</f>
        <v>4615141.066</v>
      </c>
      <c r="D12" s="53">
        <f t="shared" si="9"/>
        <v>3387376.406</v>
      </c>
      <c r="E12" s="17">
        <f t="shared" si="9"/>
        <v>5022028.351</v>
      </c>
      <c r="F12" s="17">
        <f t="shared" si="9"/>
        <v>4231845.703</v>
      </c>
      <c r="G12" s="17">
        <f t="shared" si="9"/>
        <v>3238880.587</v>
      </c>
      <c r="H12" s="17">
        <f t="shared" si="9"/>
        <v>1686832.078</v>
      </c>
      <c r="I12" s="17">
        <f t="shared" si="9"/>
        <v>1110709.99</v>
      </c>
      <c r="J12" s="17">
        <f t="shared" si="9"/>
        <v>0</v>
      </c>
      <c r="K12" s="17">
        <f t="shared" si="9"/>
        <v>48877.05057</v>
      </c>
      <c r="L12" s="17">
        <f t="shared" si="9"/>
        <v>836411.5531</v>
      </c>
      <c r="M12" s="17">
        <f t="shared" si="9"/>
        <v>322804.105</v>
      </c>
      <c r="N12" s="17">
        <f t="shared" si="9"/>
        <v>3057915.682</v>
      </c>
      <c r="O12" s="17">
        <f t="shared" si="9"/>
        <v>0</v>
      </c>
      <c r="P12" s="17">
        <f t="shared" si="9"/>
        <v>27558822.57</v>
      </c>
      <c r="Q12" s="17"/>
    </row>
    <row r="13" ht="20.25" customHeight="1">
      <c r="A13" s="7"/>
      <c r="B13" s="17" t="s">
        <v>147</v>
      </c>
      <c r="C13" s="17">
        <f t="shared" ref="C13:P13" si="10">+R11</f>
        <v>3241.08369</v>
      </c>
      <c r="D13" s="17">
        <f t="shared" si="10"/>
        <v>472331.4597</v>
      </c>
      <c r="E13" s="17">
        <f t="shared" si="10"/>
        <v>33730.47752</v>
      </c>
      <c r="F13" s="17">
        <f t="shared" si="10"/>
        <v>80761.87054</v>
      </c>
      <c r="G13" s="17">
        <f t="shared" si="10"/>
        <v>12693.85373</v>
      </c>
      <c r="H13" s="17">
        <f t="shared" si="10"/>
        <v>14712.04571</v>
      </c>
      <c r="I13" s="17">
        <f t="shared" si="10"/>
        <v>15221.4772</v>
      </c>
      <c r="J13" s="17">
        <f t="shared" si="10"/>
        <v>8099.21336</v>
      </c>
      <c r="K13" s="17">
        <f t="shared" si="10"/>
        <v>18.90012</v>
      </c>
      <c r="L13" s="17">
        <f t="shared" si="10"/>
        <v>1659.78602</v>
      </c>
      <c r="M13" s="17">
        <f t="shared" si="10"/>
        <v>8548.84554</v>
      </c>
      <c r="N13" s="17">
        <f t="shared" si="10"/>
        <v>10020.78701</v>
      </c>
      <c r="O13" s="17">
        <f t="shared" si="10"/>
        <v>8799.94129</v>
      </c>
      <c r="P13" s="17">
        <f t="shared" si="10"/>
        <v>669839.7414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  <c r="Q15" s="23"/>
    </row>
    <row r="16" ht="19.5" customHeight="1">
      <c r="B16" s="19" t="s">
        <v>148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12">C16*C10</f>
        <v>267866.1647</v>
      </c>
      <c r="D17" s="27">
        <f t="shared" si="12"/>
        <v>223863.0562</v>
      </c>
      <c r="E17" s="27">
        <f t="shared" si="12"/>
        <v>293234.0121</v>
      </c>
      <c r="F17" s="27">
        <f t="shared" si="12"/>
        <v>250131.2393</v>
      </c>
      <c r="G17" s="27">
        <f t="shared" si="12"/>
        <v>188591.3175</v>
      </c>
      <c r="H17" s="27">
        <f t="shared" si="12"/>
        <v>98689.55919</v>
      </c>
      <c r="I17" s="27">
        <f t="shared" si="12"/>
        <v>65304.02512</v>
      </c>
      <c r="J17" s="27">
        <f t="shared" si="12"/>
        <v>469.7543749</v>
      </c>
      <c r="K17" s="27">
        <f t="shared" si="12"/>
        <v>2835.96514</v>
      </c>
      <c r="L17" s="27">
        <f t="shared" si="12"/>
        <v>48608.13767</v>
      </c>
      <c r="M17" s="27">
        <f t="shared" si="12"/>
        <v>19218.47113</v>
      </c>
      <c r="N17" s="27">
        <f t="shared" si="12"/>
        <v>177940.3152</v>
      </c>
      <c r="O17" s="27">
        <f t="shared" si="12"/>
        <v>510.3965948</v>
      </c>
      <c r="P17" s="27">
        <f t="shared" si="12"/>
        <v>1637262.414</v>
      </c>
      <c r="Q17" s="28"/>
    </row>
    <row r="18" ht="29.25" customHeight="1">
      <c r="B18" s="29" t="s">
        <v>149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13">C9*C18</f>
        <v>996796.0093</v>
      </c>
      <c r="D19" s="27">
        <f t="shared" si="13"/>
        <v>969317.8149</v>
      </c>
      <c r="E19" s="27">
        <f t="shared" si="13"/>
        <v>1102052.263</v>
      </c>
      <c r="F19" s="27">
        <f t="shared" si="13"/>
        <v>680729.7505</v>
      </c>
      <c r="G19" s="27">
        <f t="shared" si="13"/>
        <v>374049.378</v>
      </c>
      <c r="H19" s="27">
        <f t="shared" si="13"/>
        <v>624426.9839</v>
      </c>
      <c r="I19" s="27">
        <f t="shared" si="13"/>
        <v>189959.1809</v>
      </c>
      <c r="J19" s="27">
        <f t="shared" si="13"/>
        <v>148922.6564</v>
      </c>
      <c r="K19" s="27">
        <f t="shared" si="13"/>
        <v>4190.684743</v>
      </c>
      <c r="L19" s="27">
        <f t="shared" si="13"/>
        <v>355947.4653</v>
      </c>
      <c r="M19" s="27">
        <f t="shared" si="13"/>
        <v>107453.5457</v>
      </c>
      <c r="N19" s="27">
        <f t="shared" si="13"/>
        <v>786358.4236</v>
      </c>
      <c r="O19" s="27">
        <f t="shared" si="13"/>
        <v>0</v>
      </c>
      <c r="P19" s="27">
        <f t="shared" si="13"/>
        <v>6340204.156</v>
      </c>
      <c r="Q19" s="28"/>
    </row>
    <row r="20" ht="31.5" customHeight="1">
      <c r="B20" s="29" t="s">
        <v>150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14">C20*C4</f>
        <v>1385608.63</v>
      </c>
      <c r="D21" s="27">
        <f t="shared" si="14"/>
        <v>1523048.915</v>
      </c>
      <c r="E21" s="27">
        <f t="shared" si="14"/>
        <v>1807913.518</v>
      </c>
      <c r="F21" s="27">
        <f t="shared" si="14"/>
        <v>1216437.514</v>
      </c>
      <c r="G21" s="27">
        <f t="shared" si="14"/>
        <v>1070062.562</v>
      </c>
      <c r="H21" s="27">
        <f t="shared" si="14"/>
        <v>689745.4722</v>
      </c>
      <c r="I21" s="27">
        <f t="shared" si="14"/>
        <v>544085.4296</v>
      </c>
      <c r="J21" s="27">
        <f t="shared" si="14"/>
        <v>725355.1461</v>
      </c>
      <c r="K21" s="27">
        <f t="shared" si="14"/>
        <v>10663.80047</v>
      </c>
      <c r="L21" s="27">
        <f t="shared" si="14"/>
        <v>796227.5417</v>
      </c>
      <c r="M21" s="27">
        <f t="shared" si="14"/>
        <v>197422.7211</v>
      </c>
      <c r="N21" s="27">
        <f t="shared" si="14"/>
        <v>1049856.966</v>
      </c>
      <c r="O21" s="27">
        <f t="shared" si="14"/>
        <v>423231.2316</v>
      </c>
      <c r="P21" s="27">
        <f t="shared" si="14"/>
        <v>11172377.31</v>
      </c>
      <c r="Q21" s="28"/>
    </row>
    <row r="22" ht="32.25" customHeight="1">
      <c r="B22" s="29" t="s">
        <v>151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16">C5-C21</f>
        <v>4755401.663</v>
      </c>
      <c r="D26" s="27">
        <f t="shared" si="16"/>
        <v>6040541.068</v>
      </c>
      <c r="E26" s="27">
        <f t="shared" si="16"/>
        <v>5068514.538</v>
      </c>
      <c r="F26" s="27">
        <f t="shared" si="16"/>
        <v>4234605.441</v>
      </c>
      <c r="G26" s="27">
        <f t="shared" si="16"/>
        <v>3451595.108</v>
      </c>
      <c r="H26" s="27">
        <f t="shared" si="16"/>
        <v>1639112.867</v>
      </c>
      <c r="I26" s="27">
        <f t="shared" si="16"/>
        <v>1434189.319</v>
      </c>
      <c r="J26" s="27">
        <f t="shared" si="16"/>
        <v>1260312.043</v>
      </c>
      <c r="K26" s="27">
        <f t="shared" si="16"/>
        <v>56774.81441</v>
      </c>
      <c r="L26" s="27">
        <f t="shared" si="16"/>
        <v>1787337.214</v>
      </c>
      <c r="M26" s="27">
        <f t="shared" si="16"/>
        <v>279194.8471</v>
      </c>
      <c r="N26" s="27">
        <f t="shared" si="16"/>
        <v>905491.0097</v>
      </c>
      <c r="O26" s="27">
        <f t="shared" si="16"/>
        <v>129204.5234</v>
      </c>
      <c r="P26" s="27">
        <f t="shared" si="16"/>
        <v>31309556.59</v>
      </c>
      <c r="Q26" s="28"/>
    </row>
    <row r="27" ht="18.75" customHeight="1">
      <c r="B27" s="40" t="s">
        <v>42</v>
      </c>
      <c r="C27" s="41">
        <f t="shared" ref="C27:P27" si="17">C26/C17</f>
        <v>17.7529016</v>
      </c>
      <c r="D27" s="41">
        <f t="shared" si="17"/>
        <v>26.98319754</v>
      </c>
      <c r="E27" s="41">
        <f t="shared" si="17"/>
        <v>17.28487941</v>
      </c>
      <c r="F27" s="41">
        <f t="shared" si="17"/>
        <v>16.92953448</v>
      </c>
      <c r="G27" s="41">
        <f t="shared" si="17"/>
        <v>18.30198311</v>
      </c>
      <c r="H27" s="41">
        <f t="shared" si="17"/>
        <v>16.60877687</v>
      </c>
      <c r="I27" s="41">
        <f t="shared" si="17"/>
        <v>21.96172926</v>
      </c>
      <c r="J27" s="41">
        <f t="shared" si="17"/>
        <v>2682.917095</v>
      </c>
      <c r="K27" s="41">
        <f t="shared" si="17"/>
        <v>20.01957415</v>
      </c>
      <c r="L27" s="41">
        <f t="shared" si="17"/>
        <v>36.770329</v>
      </c>
      <c r="M27" s="41">
        <f t="shared" si="17"/>
        <v>14.52742236</v>
      </c>
      <c r="N27" s="41">
        <f t="shared" si="17"/>
        <v>5.088734437</v>
      </c>
      <c r="O27" s="41">
        <f t="shared" si="17"/>
        <v>253.1453475</v>
      </c>
      <c r="P27" s="41">
        <f t="shared" si="17"/>
        <v>19.12311449</v>
      </c>
      <c r="Q27" s="42"/>
    </row>
    <row r="28" ht="18.75" customHeight="1">
      <c r="B28" s="40" t="s">
        <v>43</v>
      </c>
      <c r="C28" s="41">
        <f t="shared" ref="C28:P28" si="18">((C26)/C10)*100</f>
        <v>51.48341463</v>
      </c>
      <c r="D28" s="41">
        <f t="shared" si="18"/>
        <v>78.25127287</v>
      </c>
      <c r="E28" s="41">
        <f t="shared" si="18"/>
        <v>50.12615029</v>
      </c>
      <c r="F28" s="41">
        <f t="shared" si="18"/>
        <v>49.09565001</v>
      </c>
      <c r="G28" s="41">
        <f t="shared" si="18"/>
        <v>53.07575102</v>
      </c>
      <c r="H28" s="41">
        <f t="shared" si="18"/>
        <v>48.16545291</v>
      </c>
      <c r="I28" s="41">
        <f t="shared" si="18"/>
        <v>63.68901485</v>
      </c>
      <c r="J28" s="41">
        <f t="shared" si="18"/>
        <v>7780.459575</v>
      </c>
      <c r="K28" s="41">
        <f t="shared" si="18"/>
        <v>58.05676504</v>
      </c>
      <c r="L28" s="41">
        <f t="shared" si="18"/>
        <v>106.6339541</v>
      </c>
      <c r="M28" s="41">
        <f t="shared" si="18"/>
        <v>42.12952483</v>
      </c>
      <c r="N28" s="41">
        <f t="shared" si="18"/>
        <v>14.75732987</v>
      </c>
      <c r="O28" s="41">
        <f t="shared" si="18"/>
        <v>734.1215077</v>
      </c>
      <c r="P28" s="41">
        <f t="shared" si="18"/>
        <v>55.45703201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9">C6-(0.4*C7)+C19-C21</f>
        <v>2155981.689</v>
      </c>
      <c r="D30" s="27">
        <f t="shared" si="19"/>
        <v>3947388.949</v>
      </c>
      <c r="E30" s="27">
        <f t="shared" si="19"/>
        <v>1990017.839</v>
      </c>
      <c r="F30" s="27">
        <f t="shared" si="19"/>
        <v>2108532.16</v>
      </c>
      <c r="G30" s="27">
        <f t="shared" si="19"/>
        <v>1524123.963</v>
      </c>
      <c r="H30" s="27">
        <f t="shared" si="19"/>
        <v>920390.0778</v>
      </c>
      <c r="I30" s="27">
        <f t="shared" si="19"/>
        <v>679278.499</v>
      </c>
      <c r="J30" s="27">
        <f t="shared" si="19"/>
        <v>164202.4609</v>
      </c>
      <c r="K30" s="27">
        <f t="shared" si="19"/>
        <v>56647.15356</v>
      </c>
      <c r="L30" s="27">
        <f t="shared" si="19"/>
        <v>417496.5455</v>
      </c>
      <c r="M30" s="27">
        <f t="shared" si="19"/>
        <v>167661.1089</v>
      </c>
      <c r="N30" s="27">
        <f t="shared" si="19"/>
        <v>557939.8605</v>
      </c>
      <c r="O30" s="27">
        <f t="shared" si="19"/>
        <v>128907.7244</v>
      </c>
      <c r="P30" s="27">
        <f t="shared" si="19"/>
        <v>15085850.17</v>
      </c>
      <c r="Q30" s="28"/>
    </row>
    <row r="31" ht="18.75" customHeight="1">
      <c r="B31" s="40" t="s">
        <v>42</v>
      </c>
      <c r="C31" s="41">
        <f t="shared" ref="C31:P31" si="20">C30/C17</f>
        <v>8.048727211</v>
      </c>
      <c r="D31" s="41">
        <f t="shared" si="20"/>
        <v>17.63305217</v>
      </c>
      <c r="E31" s="41">
        <f t="shared" si="20"/>
        <v>6.786449583</v>
      </c>
      <c r="F31" s="41">
        <f t="shared" si="20"/>
        <v>8.429703409</v>
      </c>
      <c r="G31" s="41">
        <f t="shared" si="20"/>
        <v>8.081623179</v>
      </c>
      <c r="H31" s="41">
        <f t="shared" si="20"/>
        <v>9.326113982</v>
      </c>
      <c r="I31" s="41">
        <f t="shared" si="20"/>
        <v>10.40178607</v>
      </c>
      <c r="J31" s="41">
        <f t="shared" si="20"/>
        <v>349.5496151</v>
      </c>
      <c r="K31" s="41">
        <f t="shared" si="20"/>
        <v>19.97455919</v>
      </c>
      <c r="L31" s="41">
        <f t="shared" si="20"/>
        <v>8.589025739</v>
      </c>
      <c r="M31" s="41">
        <f t="shared" si="20"/>
        <v>8.723956642</v>
      </c>
      <c r="N31" s="41">
        <f t="shared" si="20"/>
        <v>3.135544971</v>
      </c>
      <c r="O31" s="41">
        <f t="shared" si="20"/>
        <v>252.563841</v>
      </c>
      <c r="P31" s="41">
        <f t="shared" si="20"/>
        <v>9.214069802</v>
      </c>
      <c r="Q31" s="42"/>
    </row>
    <row r="32" ht="18.75" customHeight="1">
      <c r="B32" s="40" t="s">
        <v>43</v>
      </c>
      <c r="C32" s="41">
        <f t="shared" ref="C32:P32" si="21">((C30/C10)*100)</f>
        <v>23.34130891</v>
      </c>
      <c r="D32" s="41">
        <f t="shared" si="21"/>
        <v>51.13585129</v>
      </c>
      <c r="E32" s="41">
        <f t="shared" si="21"/>
        <v>19.68070379</v>
      </c>
      <c r="F32" s="41">
        <f t="shared" si="21"/>
        <v>24.44613988</v>
      </c>
      <c r="G32" s="41">
        <f t="shared" si="21"/>
        <v>23.43670722</v>
      </c>
      <c r="H32" s="41">
        <f t="shared" si="21"/>
        <v>27.04573055</v>
      </c>
      <c r="I32" s="41">
        <f t="shared" si="21"/>
        <v>30.16517961</v>
      </c>
      <c r="J32" s="41">
        <f t="shared" si="21"/>
        <v>1013.693884</v>
      </c>
      <c r="K32" s="41">
        <f t="shared" si="21"/>
        <v>57.92622166</v>
      </c>
      <c r="L32" s="41">
        <f t="shared" si="21"/>
        <v>24.90817464</v>
      </c>
      <c r="M32" s="41">
        <f t="shared" si="21"/>
        <v>25.29947426</v>
      </c>
      <c r="N32" s="41">
        <f t="shared" si="21"/>
        <v>9.093080415</v>
      </c>
      <c r="O32" s="41">
        <f t="shared" si="21"/>
        <v>732.435139</v>
      </c>
      <c r="P32" s="41">
        <f t="shared" si="21"/>
        <v>26.72080242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8.71"/>
    <col customWidth="1" min="12" max="14" width="8.71"/>
    <col customWidth="1" min="15" max="15" width="9.86"/>
    <col customWidth="1" min="16" max="16" width="19.71"/>
    <col customWidth="1" min="17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105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54">
        <f t="shared" ref="C4:O4" si="1">+R4</f>
        <v>29484427.74</v>
      </c>
      <c r="D4" s="54">
        <f t="shared" si="1"/>
        <v>32693270.22</v>
      </c>
      <c r="E4" s="54">
        <f t="shared" si="1"/>
        <v>38983797.61</v>
      </c>
      <c r="F4" s="54">
        <f t="shared" si="1"/>
        <v>25266148.48</v>
      </c>
      <c r="G4" s="54">
        <f t="shared" si="1"/>
        <v>22800823.57</v>
      </c>
      <c r="H4" s="54">
        <f t="shared" si="1"/>
        <v>14500980</v>
      </c>
      <c r="I4" s="54">
        <f t="shared" si="1"/>
        <v>11767616.82</v>
      </c>
      <c r="J4" s="54">
        <f t="shared" si="1"/>
        <v>15451888.34</v>
      </c>
      <c r="K4" s="54">
        <f t="shared" si="1"/>
        <v>211750.7351</v>
      </c>
      <c r="L4" s="54">
        <f t="shared" si="1"/>
        <v>16889574.88</v>
      </c>
      <c r="M4" s="54">
        <f t="shared" si="1"/>
        <v>4280426.306</v>
      </c>
      <c r="N4" s="54">
        <f t="shared" si="1"/>
        <v>23483078.41</v>
      </c>
      <c r="O4" s="54">
        <f t="shared" si="1"/>
        <v>8952835.744</v>
      </c>
      <c r="P4" s="13">
        <v>2.3771015552713E8</v>
      </c>
      <c r="R4" s="71">
        <v>2.948442774221E7</v>
      </c>
      <c r="S4" s="71">
        <v>3.269327021829E7</v>
      </c>
      <c r="T4" s="71">
        <v>3.898379760565E7</v>
      </c>
      <c r="U4" s="71">
        <v>2.5266148478240002E7</v>
      </c>
      <c r="V4" s="71">
        <v>2.280082357081E7</v>
      </c>
      <c r="W4" s="71">
        <v>1.4500980000950001E7</v>
      </c>
      <c r="X4" s="71">
        <v>1.17676168224E7</v>
      </c>
      <c r="Y4" s="71">
        <v>1.545188833663E7</v>
      </c>
      <c r="Z4" s="71">
        <v>211750.73507</v>
      </c>
      <c r="AA4" s="71">
        <v>1.688957488014E7</v>
      </c>
      <c r="AB4" s="71">
        <v>4280426.30552</v>
      </c>
      <c r="AC4" s="71">
        <v>2.3483078408180002E7</v>
      </c>
      <c r="AD4" s="71">
        <v>8952835.74358</v>
      </c>
      <c r="AE4" s="71">
        <v>2.4476661884767002E8</v>
      </c>
      <c r="AF4" s="13">
        <v>0.0</v>
      </c>
    </row>
    <row r="5" ht="18.0" customHeight="1">
      <c r="A5" s="7"/>
      <c r="B5" s="12" t="s">
        <v>21</v>
      </c>
      <c r="C5" s="14">
        <f t="shared" ref="C5:P5" si="2">C6+C8-(C7*0.4)-(C9*0.3)</f>
        <v>6016581.222</v>
      </c>
      <c r="D5" s="14">
        <f t="shared" si="2"/>
        <v>7817282.034</v>
      </c>
      <c r="E5" s="14">
        <f t="shared" si="2"/>
        <v>7100553.934</v>
      </c>
      <c r="F5" s="14">
        <f t="shared" si="2"/>
        <v>5348030.586</v>
      </c>
      <c r="G5" s="14">
        <f t="shared" si="2"/>
        <v>4553496.468</v>
      </c>
      <c r="H5" s="14">
        <f t="shared" si="2"/>
        <v>2268668.606</v>
      </c>
      <c r="I5" s="14">
        <f t="shared" si="2"/>
        <v>2166273.535</v>
      </c>
      <c r="J5" s="14">
        <f t="shared" si="2"/>
        <v>1906667.695</v>
      </c>
      <c r="K5" s="14">
        <f t="shared" si="2"/>
        <v>75193.30117</v>
      </c>
      <c r="L5" s="14">
        <f t="shared" si="2"/>
        <v>2476709.915</v>
      </c>
      <c r="M5" s="14">
        <f t="shared" si="2"/>
        <v>489820.0504</v>
      </c>
      <c r="N5" s="14">
        <f t="shared" si="2"/>
        <v>1803261.604</v>
      </c>
      <c r="O5" s="14">
        <f t="shared" si="2"/>
        <v>505952.7682</v>
      </c>
      <c r="P5" s="14">
        <f t="shared" si="2"/>
        <v>42528491.72</v>
      </c>
      <c r="Q5" s="15"/>
      <c r="R5" s="70">
        <v>3336759.8865</v>
      </c>
      <c r="S5" s="70">
        <v>5186298.15394</v>
      </c>
      <c r="T5" s="70">
        <v>4184232.98259</v>
      </c>
      <c r="U5" s="70">
        <v>2817758.4981</v>
      </c>
      <c r="V5" s="70">
        <v>2810348.6177</v>
      </c>
      <c r="W5" s="70">
        <v>1176963.70769</v>
      </c>
      <c r="X5" s="70">
        <v>1528604.7411800001</v>
      </c>
      <c r="Y5" s="70">
        <v>879532.38653</v>
      </c>
      <c r="Z5" s="70">
        <v>78993.35053</v>
      </c>
      <c r="AA5" s="70">
        <v>916925.00532</v>
      </c>
      <c r="AB5" s="70">
        <v>374559.93216</v>
      </c>
      <c r="AC5" s="70">
        <v>816578.08086</v>
      </c>
      <c r="AD5" s="70">
        <v>584170.82931</v>
      </c>
      <c r="AE5" s="70">
        <v>2.469172617241E7</v>
      </c>
      <c r="AF5" s="13">
        <v>0.0</v>
      </c>
    </row>
    <row r="6" ht="18.0" customHeight="1">
      <c r="A6" s="7"/>
      <c r="B6" s="17" t="s">
        <v>22</v>
      </c>
      <c r="C6" s="18">
        <f t="shared" ref="C6:P6" si="3">+R5</f>
        <v>3336759.887</v>
      </c>
      <c r="D6" s="18">
        <f t="shared" si="3"/>
        <v>5186298.154</v>
      </c>
      <c r="E6" s="18">
        <f t="shared" si="3"/>
        <v>4184232.983</v>
      </c>
      <c r="F6" s="18">
        <f t="shared" si="3"/>
        <v>2817758.498</v>
      </c>
      <c r="G6" s="18">
        <f t="shared" si="3"/>
        <v>2810348.618</v>
      </c>
      <c r="H6" s="18">
        <f t="shared" si="3"/>
        <v>1176963.708</v>
      </c>
      <c r="I6" s="18">
        <f t="shared" si="3"/>
        <v>1528604.741</v>
      </c>
      <c r="J6" s="18">
        <f t="shared" si="3"/>
        <v>879532.3865</v>
      </c>
      <c r="K6" s="18">
        <f t="shared" si="3"/>
        <v>78993.35053</v>
      </c>
      <c r="L6" s="18">
        <f t="shared" si="3"/>
        <v>916925.0053</v>
      </c>
      <c r="M6" s="18">
        <f t="shared" si="3"/>
        <v>374559.9322</v>
      </c>
      <c r="N6" s="18">
        <f t="shared" si="3"/>
        <v>816578.0809</v>
      </c>
      <c r="O6" s="18">
        <f t="shared" si="3"/>
        <v>584170.8293</v>
      </c>
      <c r="P6" s="18">
        <f t="shared" si="3"/>
        <v>24691726.17</v>
      </c>
      <c r="Q6" s="17"/>
      <c r="R6" s="69">
        <v>2001851.69652</v>
      </c>
      <c r="S6" s="69">
        <v>2686040.82573</v>
      </c>
      <c r="T6" s="69">
        <v>2658095.5364800002</v>
      </c>
      <c r="U6" s="69">
        <v>1153257.70181</v>
      </c>
      <c r="V6" s="69">
        <v>1463463.3219400002</v>
      </c>
      <c r="W6" s="69">
        <v>548913.4445900001</v>
      </c>
      <c r="X6" s="69">
        <v>800318.60013</v>
      </c>
      <c r="Y6" s="69">
        <v>545016.35737</v>
      </c>
      <c r="Z6" s="69">
        <v>54926.677189999995</v>
      </c>
      <c r="AA6" s="69">
        <v>455077.31821</v>
      </c>
      <c r="AB6" s="69">
        <v>270062.1899</v>
      </c>
      <c r="AC6" s="69">
        <v>367470.98332999996</v>
      </c>
      <c r="AD6" s="69">
        <v>196310.0</v>
      </c>
      <c r="AE6" s="69">
        <v>1.32008046532E7</v>
      </c>
      <c r="AF6" s="13">
        <v>0.0</v>
      </c>
    </row>
    <row r="7" ht="18.0" customHeight="1">
      <c r="A7" s="7"/>
      <c r="B7" s="19" t="s">
        <v>23</v>
      </c>
      <c r="C7" s="18">
        <f t="shared" ref="C7:P7" si="4">+R6</f>
        <v>2001851.697</v>
      </c>
      <c r="D7" s="18">
        <f t="shared" si="4"/>
        <v>2686040.826</v>
      </c>
      <c r="E7" s="18">
        <f t="shared" si="4"/>
        <v>2658095.536</v>
      </c>
      <c r="F7" s="18">
        <f t="shared" si="4"/>
        <v>1153257.702</v>
      </c>
      <c r="G7" s="18">
        <f t="shared" si="4"/>
        <v>1463463.322</v>
      </c>
      <c r="H7" s="18">
        <f t="shared" si="4"/>
        <v>548913.4446</v>
      </c>
      <c r="I7" s="18">
        <f t="shared" si="4"/>
        <v>800318.6001</v>
      </c>
      <c r="J7" s="18">
        <f t="shared" si="4"/>
        <v>545016.3574</v>
      </c>
      <c r="K7" s="18">
        <f t="shared" si="4"/>
        <v>54926.67719</v>
      </c>
      <c r="L7" s="18">
        <f t="shared" si="4"/>
        <v>455077.3182</v>
      </c>
      <c r="M7" s="18">
        <f t="shared" si="4"/>
        <v>270062.1899</v>
      </c>
      <c r="N7" s="18">
        <f t="shared" si="4"/>
        <v>367470.9833</v>
      </c>
      <c r="O7" s="18">
        <f t="shared" si="4"/>
        <v>196310</v>
      </c>
      <c r="P7" s="18">
        <f t="shared" si="4"/>
        <v>13200804.65</v>
      </c>
      <c r="Q7" s="17"/>
      <c r="R7" s="70">
        <v>3885191.53196</v>
      </c>
      <c r="S7" s="70">
        <v>4195112.50756</v>
      </c>
      <c r="T7" s="70">
        <v>4431764.57947</v>
      </c>
      <c r="U7" s="70">
        <v>3325409.94329</v>
      </c>
      <c r="V7" s="70">
        <v>2546664.82943</v>
      </c>
      <c r="W7" s="70">
        <v>1490469.58427</v>
      </c>
      <c r="X7" s="70">
        <v>1041765.59064</v>
      </c>
      <c r="Y7" s="70">
        <v>1306606.0349400002</v>
      </c>
      <c r="Z7" s="70">
        <v>19716.73657</v>
      </c>
      <c r="AA7" s="70">
        <v>1896006.334</v>
      </c>
      <c r="AB7" s="70">
        <v>254930.84475</v>
      </c>
      <c r="AC7" s="70">
        <v>1474390.00619</v>
      </c>
      <c r="AD7" s="70">
        <v>305.93890999999996</v>
      </c>
      <c r="AE7" s="70">
        <v>2.586833446198E7</v>
      </c>
      <c r="AF7" s="13">
        <v>0.0</v>
      </c>
    </row>
    <row r="8" ht="18.0" customHeight="1">
      <c r="A8" s="7"/>
      <c r="B8" s="17" t="s">
        <v>24</v>
      </c>
      <c r="C8" s="18">
        <f t="shared" ref="C8:P8" si="5">+R7</f>
        <v>3885191.532</v>
      </c>
      <c r="D8" s="18">
        <f t="shared" si="5"/>
        <v>4195112.508</v>
      </c>
      <c r="E8" s="18">
        <f t="shared" si="5"/>
        <v>4431764.579</v>
      </c>
      <c r="F8" s="18">
        <f t="shared" si="5"/>
        <v>3325409.943</v>
      </c>
      <c r="G8" s="18">
        <f t="shared" si="5"/>
        <v>2546664.829</v>
      </c>
      <c r="H8" s="18">
        <f t="shared" si="5"/>
        <v>1490469.584</v>
      </c>
      <c r="I8" s="18">
        <f t="shared" si="5"/>
        <v>1041765.591</v>
      </c>
      <c r="J8" s="18">
        <f t="shared" si="5"/>
        <v>1306606.035</v>
      </c>
      <c r="K8" s="18">
        <f t="shared" si="5"/>
        <v>19716.73657</v>
      </c>
      <c r="L8" s="18">
        <f t="shared" si="5"/>
        <v>1896006.334</v>
      </c>
      <c r="M8" s="18">
        <f t="shared" si="5"/>
        <v>254930.8448</v>
      </c>
      <c r="N8" s="18">
        <f t="shared" si="5"/>
        <v>1474390.006</v>
      </c>
      <c r="O8" s="18">
        <f t="shared" si="5"/>
        <v>305.93891</v>
      </c>
      <c r="P8" s="18">
        <f t="shared" si="5"/>
        <v>25868334.46</v>
      </c>
      <c r="Q8" s="17"/>
      <c r="R8" s="69">
        <v>1348765.05969</v>
      </c>
      <c r="S8" s="69">
        <v>1632374.32474</v>
      </c>
      <c r="T8" s="69">
        <v>1507351.37701</v>
      </c>
      <c r="U8" s="69">
        <v>1112782.58141</v>
      </c>
      <c r="V8" s="69">
        <v>727105.50035</v>
      </c>
      <c r="W8" s="69">
        <v>597331.02753</v>
      </c>
      <c r="X8" s="69">
        <v>279897.85533</v>
      </c>
      <c r="Y8" s="69">
        <v>204880.61334</v>
      </c>
      <c r="Z8" s="69">
        <v>5153.71685</v>
      </c>
      <c r="AA8" s="69">
        <v>513968.32220999995</v>
      </c>
      <c r="AB8" s="69">
        <v>105486.16855</v>
      </c>
      <c r="AC8" s="69">
        <v>1135726.96472</v>
      </c>
      <c r="AD8" s="69">
        <v>0.0</v>
      </c>
      <c r="AE8" s="69">
        <v>9170823.51173</v>
      </c>
      <c r="AF8" s="13">
        <v>0.0</v>
      </c>
    </row>
    <row r="9" ht="18.0" customHeight="1">
      <c r="A9" s="7"/>
      <c r="B9" s="19" t="s">
        <v>25</v>
      </c>
      <c r="C9" s="18">
        <f t="shared" ref="C9:P9" si="6">+R8</f>
        <v>1348765.06</v>
      </c>
      <c r="D9" s="18">
        <f t="shared" si="6"/>
        <v>1632374.325</v>
      </c>
      <c r="E9" s="18">
        <f t="shared" si="6"/>
        <v>1507351.377</v>
      </c>
      <c r="F9" s="18">
        <f t="shared" si="6"/>
        <v>1112782.581</v>
      </c>
      <c r="G9" s="18">
        <f t="shared" si="6"/>
        <v>727105.5004</v>
      </c>
      <c r="H9" s="18">
        <f t="shared" si="6"/>
        <v>597331.0275</v>
      </c>
      <c r="I9" s="18">
        <f t="shared" si="6"/>
        <v>279897.8553</v>
      </c>
      <c r="J9" s="18">
        <f t="shared" si="6"/>
        <v>204880.6133</v>
      </c>
      <c r="K9" s="18">
        <f t="shared" si="6"/>
        <v>5153.71685</v>
      </c>
      <c r="L9" s="18">
        <f t="shared" si="6"/>
        <v>513968.3222</v>
      </c>
      <c r="M9" s="18">
        <f t="shared" si="6"/>
        <v>105486.1686</v>
      </c>
      <c r="N9" s="18">
        <f t="shared" si="6"/>
        <v>1135726.965</v>
      </c>
      <c r="O9" s="18">
        <f t="shared" si="6"/>
        <v>0</v>
      </c>
      <c r="P9" s="18">
        <f t="shared" si="6"/>
        <v>9170823.512</v>
      </c>
      <c r="Q9" s="17"/>
      <c r="R9" s="69">
        <v>4264973.38944</v>
      </c>
      <c r="S9" s="69">
        <v>3665075.95465</v>
      </c>
      <c r="T9" s="69">
        <v>5174282.1208999995</v>
      </c>
      <c r="U9" s="69">
        <v>4052549.36632</v>
      </c>
      <c r="V9" s="69">
        <v>3391138.1777600003</v>
      </c>
      <c r="W9" s="69">
        <v>1752314.79928</v>
      </c>
      <c r="X9" s="69">
        <v>1191084.60144</v>
      </c>
      <c r="Y9" s="69">
        <v>6843.895259999999</v>
      </c>
      <c r="Z9" s="69">
        <v>35822.16457</v>
      </c>
      <c r="AA9" s="69">
        <v>810943.09874</v>
      </c>
      <c r="AB9" s="69">
        <v>345271.81989</v>
      </c>
      <c r="AC9" s="69">
        <v>3287998.6258</v>
      </c>
      <c r="AD9" s="69">
        <v>8194.42914</v>
      </c>
      <c r="AE9" s="69">
        <v>2.7986492443189997E7</v>
      </c>
      <c r="AF9" s="13">
        <v>0.0</v>
      </c>
    </row>
    <row r="10" ht="18.0" customHeight="1">
      <c r="A10" s="7"/>
      <c r="B10" s="12" t="s">
        <v>26</v>
      </c>
      <c r="C10" s="14">
        <f t="shared" ref="C10:P10" si="7">SUM(C11:C13)</f>
        <v>11114341.15</v>
      </c>
      <c r="D10" s="14">
        <f t="shared" si="7"/>
        <v>12339465.51</v>
      </c>
      <c r="E10" s="14">
        <f t="shared" si="7"/>
        <v>14438673.88</v>
      </c>
      <c r="F10" s="14">
        <f t="shared" si="7"/>
        <v>8596501.242</v>
      </c>
      <c r="G10" s="14">
        <f t="shared" si="7"/>
        <v>7903931.608</v>
      </c>
      <c r="H10" s="14">
        <f t="shared" si="7"/>
        <v>3983419.124</v>
      </c>
      <c r="I10" s="14">
        <f t="shared" si="7"/>
        <v>2727521.121</v>
      </c>
      <c r="J10" s="14">
        <f t="shared" si="7"/>
        <v>3183738.307</v>
      </c>
      <c r="K10" s="14">
        <f t="shared" si="7"/>
        <v>55155.50991</v>
      </c>
      <c r="L10" s="14">
        <f t="shared" si="7"/>
        <v>4575267.007</v>
      </c>
      <c r="M10" s="14">
        <f t="shared" si="7"/>
        <v>733245.2346</v>
      </c>
      <c r="N10" s="14">
        <f t="shared" si="7"/>
        <v>6392949.585</v>
      </c>
      <c r="O10" s="14">
        <f t="shared" si="7"/>
        <v>1794313.62</v>
      </c>
      <c r="P10" s="14">
        <f t="shared" si="7"/>
        <v>77838522.9</v>
      </c>
      <c r="Q10" s="15"/>
      <c r="R10" s="69">
        <v>6843182.86552</v>
      </c>
      <c r="S10" s="69">
        <v>8673383.205049999</v>
      </c>
      <c r="T10" s="69">
        <v>9249379.10308</v>
      </c>
      <c r="U10" s="69">
        <v>4540667.16408</v>
      </c>
      <c r="V10" s="69">
        <v>4512304.900470001</v>
      </c>
      <c r="W10" s="69">
        <v>2229679.2685</v>
      </c>
      <c r="X10" s="69">
        <v>1532376.88705</v>
      </c>
      <c r="Y10" s="69">
        <v>3174869.0217199996</v>
      </c>
      <c r="Z10" s="69">
        <v>19273.33859</v>
      </c>
      <c r="AA10" s="69">
        <v>3763212.4567600004</v>
      </c>
      <c r="AB10" s="69">
        <v>384837.22039</v>
      </c>
      <c r="AC10" s="69">
        <v>3104862.14114</v>
      </c>
      <c r="AD10" s="69">
        <v>1785641.60909</v>
      </c>
      <c r="AE10" s="69">
        <v>4.981366918144E7</v>
      </c>
      <c r="AF10" s="13">
        <v>0.0</v>
      </c>
    </row>
    <row r="11" ht="18.0" customHeight="1">
      <c r="A11" s="7"/>
      <c r="B11" s="17" t="s">
        <v>27</v>
      </c>
      <c r="C11" s="18">
        <f t="shared" ref="C11:P11" si="8">+R9</f>
        <v>4264973.389</v>
      </c>
      <c r="D11" s="18">
        <f t="shared" si="8"/>
        <v>3665075.955</v>
      </c>
      <c r="E11" s="18">
        <f t="shared" si="8"/>
        <v>5174282.121</v>
      </c>
      <c r="F11" s="18">
        <f t="shared" si="8"/>
        <v>4052549.366</v>
      </c>
      <c r="G11" s="18">
        <f t="shared" si="8"/>
        <v>3391138.178</v>
      </c>
      <c r="H11" s="18">
        <f t="shared" si="8"/>
        <v>1752314.799</v>
      </c>
      <c r="I11" s="18">
        <f t="shared" si="8"/>
        <v>1191084.601</v>
      </c>
      <c r="J11" s="18">
        <f t="shared" si="8"/>
        <v>6843.89526</v>
      </c>
      <c r="K11" s="18">
        <f t="shared" si="8"/>
        <v>35822.16457</v>
      </c>
      <c r="L11" s="18">
        <f t="shared" si="8"/>
        <v>810943.0987</v>
      </c>
      <c r="M11" s="18">
        <f t="shared" si="8"/>
        <v>345271.8199</v>
      </c>
      <c r="N11" s="18">
        <f t="shared" si="8"/>
        <v>3287998.626</v>
      </c>
      <c r="O11" s="18">
        <f t="shared" si="8"/>
        <v>8194.42914</v>
      </c>
      <c r="P11" s="18">
        <f t="shared" si="8"/>
        <v>27986492.44</v>
      </c>
      <c r="Q11" s="17"/>
      <c r="R11" s="69">
        <v>6184.89413</v>
      </c>
      <c r="S11" s="69">
        <v>1006.3481800000001</v>
      </c>
      <c r="T11" s="69">
        <v>15012.658630000002</v>
      </c>
      <c r="U11" s="69">
        <v>3284.71121</v>
      </c>
      <c r="V11" s="69">
        <v>488.52981</v>
      </c>
      <c r="W11" s="69">
        <v>1425.05601</v>
      </c>
      <c r="X11" s="69">
        <v>4059.6326400000003</v>
      </c>
      <c r="Y11" s="69">
        <v>2025.39023</v>
      </c>
      <c r="Z11" s="69">
        <v>60.00675</v>
      </c>
      <c r="AA11" s="69">
        <v>1111.4513100000001</v>
      </c>
      <c r="AB11" s="69">
        <v>3136.1942999999997</v>
      </c>
      <c r="AC11" s="69">
        <v>88.81830000000001</v>
      </c>
      <c r="AD11" s="69">
        <v>477.58169</v>
      </c>
      <c r="AE11" s="69">
        <v>38361.27319</v>
      </c>
      <c r="AF11" s="13">
        <v>0.0</v>
      </c>
    </row>
    <row r="12" ht="18.0" customHeight="1">
      <c r="A12" s="7"/>
      <c r="B12" s="17" t="s">
        <v>28</v>
      </c>
      <c r="C12" s="18">
        <f t="shared" ref="C12:P12" si="9">+R10</f>
        <v>6843182.866</v>
      </c>
      <c r="D12" s="18">
        <f t="shared" si="9"/>
        <v>8673383.205</v>
      </c>
      <c r="E12" s="18">
        <f t="shared" si="9"/>
        <v>9249379.103</v>
      </c>
      <c r="F12" s="18">
        <f t="shared" si="9"/>
        <v>4540667.164</v>
      </c>
      <c r="G12" s="18">
        <f t="shared" si="9"/>
        <v>4512304.9</v>
      </c>
      <c r="H12" s="18">
        <f t="shared" si="9"/>
        <v>2229679.269</v>
      </c>
      <c r="I12" s="18">
        <f t="shared" si="9"/>
        <v>1532376.887</v>
      </c>
      <c r="J12" s="18">
        <f t="shared" si="9"/>
        <v>3174869.022</v>
      </c>
      <c r="K12" s="18">
        <f t="shared" si="9"/>
        <v>19273.33859</v>
      </c>
      <c r="L12" s="18">
        <f t="shared" si="9"/>
        <v>3763212.457</v>
      </c>
      <c r="M12" s="18">
        <f t="shared" si="9"/>
        <v>384837.2204</v>
      </c>
      <c r="N12" s="18">
        <f t="shared" si="9"/>
        <v>3104862.141</v>
      </c>
      <c r="O12" s="18">
        <f t="shared" si="9"/>
        <v>1785641.609</v>
      </c>
      <c r="P12" s="18">
        <f t="shared" si="9"/>
        <v>49813669.18</v>
      </c>
      <c r="Q12" s="17"/>
    </row>
    <row r="13" ht="20.25" customHeight="1">
      <c r="A13" s="7"/>
      <c r="B13" s="17" t="s">
        <v>152</v>
      </c>
      <c r="C13" s="18">
        <f t="shared" ref="C13:P13" si="10">+R11</f>
        <v>6184.89413</v>
      </c>
      <c r="D13" s="18">
        <f t="shared" si="10"/>
        <v>1006.34818</v>
      </c>
      <c r="E13" s="18">
        <f t="shared" si="10"/>
        <v>15012.65863</v>
      </c>
      <c r="F13" s="18">
        <f t="shared" si="10"/>
        <v>3284.71121</v>
      </c>
      <c r="G13" s="18">
        <f t="shared" si="10"/>
        <v>488.52981</v>
      </c>
      <c r="H13" s="18">
        <f t="shared" si="10"/>
        <v>1425.05601</v>
      </c>
      <c r="I13" s="18">
        <f t="shared" si="10"/>
        <v>4059.63264</v>
      </c>
      <c r="J13" s="18">
        <f t="shared" si="10"/>
        <v>2025.39023</v>
      </c>
      <c r="K13" s="18">
        <f t="shared" si="10"/>
        <v>60.00675</v>
      </c>
      <c r="L13" s="18">
        <f t="shared" si="10"/>
        <v>1111.45131</v>
      </c>
      <c r="M13" s="18">
        <f t="shared" si="10"/>
        <v>3136.1943</v>
      </c>
      <c r="N13" s="18">
        <f t="shared" si="10"/>
        <v>88.8183</v>
      </c>
      <c r="O13" s="18">
        <f t="shared" si="10"/>
        <v>477.58169</v>
      </c>
      <c r="P13" s="18">
        <f t="shared" si="10"/>
        <v>38361.27319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  <c r="Q15" s="23"/>
    </row>
    <row r="16" ht="19.5" customHeight="1">
      <c r="B16" s="19" t="s">
        <v>153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12">C16*C10</f>
        <v>322315.8933</v>
      </c>
      <c r="D17" s="27">
        <f t="shared" si="12"/>
        <v>357844.4997</v>
      </c>
      <c r="E17" s="27">
        <f t="shared" si="12"/>
        <v>418721.5426</v>
      </c>
      <c r="F17" s="27">
        <f t="shared" si="12"/>
        <v>249298.536</v>
      </c>
      <c r="G17" s="27">
        <f t="shared" si="12"/>
        <v>229214.0166</v>
      </c>
      <c r="H17" s="27">
        <f t="shared" si="12"/>
        <v>115519.1546</v>
      </c>
      <c r="I17" s="27">
        <f t="shared" si="12"/>
        <v>79098.11251</v>
      </c>
      <c r="J17" s="27">
        <f t="shared" si="12"/>
        <v>92328.41091</v>
      </c>
      <c r="K17" s="27">
        <f t="shared" si="12"/>
        <v>1599.509787</v>
      </c>
      <c r="L17" s="27">
        <f t="shared" si="12"/>
        <v>132682.7432</v>
      </c>
      <c r="M17" s="27">
        <f t="shared" si="12"/>
        <v>21264.1118</v>
      </c>
      <c r="N17" s="27">
        <f t="shared" si="12"/>
        <v>185395.538</v>
      </c>
      <c r="O17" s="27">
        <f t="shared" si="12"/>
        <v>52035.09498</v>
      </c>
      <c r="P17" s="27">
        <f t="shared" si="12"/>
        <v>2257317.164</v>
      </c>
      <c r="Q17" s="28"/>
    </row>
    <row r="18" ht="29.25" customHeight="1">
      <c r="B18" s="29" t="s">
        <v>154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13">C9*C18</f>
        <v>944135.5418</v>
      </c>
      <c r="D19" s="27">
        <f t="shared" si="13"/>
        <v>1142662.027</v>
      </c>
      <c r="E19" s="27">
        <f t="shared" si="13"/>
        <v>1055145.964</v>
      </c>
      <c r="F19" s="27">
        <f t="shared" si="13"/>
        <v>778947.807</v>
      </c>
      <c r="G19" s="27">
        <f t="shared" si="13"/>
        <v>508973.8502</v>
      </c>
      <c r="H19" s="27">
        <f t="shared" si="13"/>
        <v>418131.7193</v>
      </c>
      <c r="I19" s="27">
        <f t="shared" si="13"/>
        <v>195928.4987</v>
      </c>
      <c r="J19" s="27">
        <f t="shared" si="13"/>
        <v>143416.4293</v>
      </c>
      <c r="K19" s="27">
        <f t="shared" si="13"/>
        <v>3607.601795</v>
      </c>
      <c r="L19" s="27">
        <f t="shared" si="13"/>
        <v>359777.8255</v>
      </c>
      <c r="M19" s="27">
        <f t="shared" si="13"/>
        <v>73840.31799</v>
      </c>
      <c r="N19" s="27">
        <f t="shared" si="13"/>
        <v>795008.8753</v>
      </c>
      <c r="O19" s="27">
        <f t="shared" si="13"/>
        <v>0</v>
      </c>
      <c r="P19" s="27">
        <f t="shared" si="13"/>
        <v>6419576.458</v>
      </c>
      <c r="Q19" s="28"/>
    </row>
    <row r="20" ht="31.5" customHeight="1">
      <c r="B20" s="29" t="s">
        <v>155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14">C20*C4</f>
        <v>1385768.104</v>
      </c>
      <c r="D21" s="27">
        <f t="shared" si="14"/>
        <v>1536583.7</v>
      </c>
      <c r="E21" s="27">
        <f t="shared" si="14"/>
        <v>1832238.487</v>
      </c>
      <c r="F21" s="27">
        <f t="shared" si="14"/>
        <v>1187508.978</v>
      </c>
      <c r="G21" s="27">
        <f t="shared" si="14"/>
        <v>1071638.708</v>
      </c>
      <c r="H21" s="27">
        <f t="shared" si="14"/>
        <v>681546.06</v>
      </c>
      <c r="I21" s="27">
        <f t="shared" si="14"/>
        <v>553077.9907</v>
      </c>
      <c r="J21" s="27">
        <f t="shared" si="14"/>
        <v>726238.7518</v>
      </c>
      <c r="K21" s="27">
        <f t="shared" si="14"/>
        <v>9952.284548</v>
      </c>
      <c r="L21" s="27">
        <f t="shared" si="14"/>
        <v>793810.0194</v>
      </c>
      <c r="M21" s="27">
        <f t="shared" si="14"/>
        <v>201180.0364</v>
      </c>
      <c r="N21" s="27">
        <f t="shared" si="14"/>
        <v>1103704.685</v>
      </c>
      <c r="O21" s="27">
        <f t="shared" si="14"/>
        <v>420783.2799</v>
      </c>
      <c r="P21" s="27">
        <f t="shared" si="14"/>
        <v>11172377.31</v>
      </c>
      <c r="Q21" s="28"/>
    </row>
    <row r="22" ht="32.25" customHeight="1">
      <c r="B22" s="29" t="s">
        <v>156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16">C5-C21</f>
        <v>4630813.118</v>
      </c>
      <c r="D26" s="27">
        <f t="shared" si="16"/>
        <v>6280698.334</v>
      </c>
      <c r="E26" s="27">
        <f t="shared" si="16"/>
        <v>5268315.447</v>
      </c>
      <c r="F26" s="27">
        <f t="shared" si="16"/>
        <v>4160521.608</v>
      </c>
      <c r="G26" s="27">
        <f t="shared" si="16"/>
        <v>3481857.76</v>
      </c>
      <c r="H26" s="27">
        <f t="shared" si="16"/>
        <v>1587122.546</v>
      </c>
      <c r="I26" s="27">
        <f t="shared" si="16"/>
        <v>1613195.545</v>
      </c>
      <c r="J26" s="27">
        <f t="shared" si="16"/>
        <v>1180428.943</v>
      </c>
      <c r="K26" s="27">
        <f t="shared" si="16"/>
        <v>65241.01662</v>
      </c>
      <c r="L26" s="27">
        <f t="shared" si="16"/>
        <v>1682899.896</v>
      </c>
      <c r="M26" s="27">
        <f t="shared" si="16"/>
        <v>288640.014</v>
      </c>
      <c r="N26" s="27">
        <f t="shared" si="16"/>
        <v>699556.9191</v>
      </c>
      <c r="O26" s="27">
        <f t="shared" si="16"/>
        <v>85169.48827</v>
      </c>
      <c r="P26" s="27">
        <f t="shared" si="16"/>
        <v>31356114.41</v>
      </c>
      <c r="Q26" s="28"/>
    </row>
    <row r="27" ht="18.75" customHeight="1">
      <c r="B27" s="40" t="s">
        <v>42</v>
      </c>
      <c r="C27" s="41">
        <f t="shared" ref="C27:P27" si="17">C26/C17</f>
        <v>14.36731236</v>
      </c>
      <c r="D27" s="41">
        <f t="shared" si="17"/>
        <v>17.55147372</v>
      </c>
      <c r="E27" s="41">
        <f t="shared" si="17"/>
        <v>12.58190685</v>
      </c>
      <c r="F27" s="41">
        <f t="shared" si="17"/>
        <v>16.68891312</v>
      </c>
      <c r="G27" s="41">
        <f t="shared" si="17"/>
        <v>15.19042252</v>
      </c>
      <c r="H27" s="41">
        <f t="shared" si="17"/>
        <v>13.73904225</v>
      </c>
      <c r="I27" s="41">
        <f t="shared" si="17"/>
        <v>20.39486776</v>
      </c>
      <c r="J27" s="41">
        <f t="shared" si="17"/>
        <v>12.78511058</v>
      </c>
      <c r="K27" s="41">
        <f t="shared" si="17"/>
        <v>40.78813217</v>
      </c>
      <c r="L27" s="41">
        <f t="shared" si="17"/>
        <v>12.68363809</v>
      </c>
      <c r="M27" s="41">
        <f t="shared" si="17"/>
        <v>13.57404517</v>
      </c>
      <c r="N27" s="41">
        <f t="shared" si="17"/>
        <v>3.773321229</v>
      </c>
      <c r="O27" s="41">
        <f t="shared" si="17"/>
        <v>1.636770113</v>
      </c>
      <c r="P27" s="41">
        <f t="shared" si="17"/>
        <v>13.89087671</v>
      </c>
      <c r="Q27" s="42"/>
    </row>
    <row r="28" ht="18.75" customHeight="1">
      <c r="B28" s="40" t="s">
        <v>43</v>
      </c>
      <c r="C28" s="41">
        <f t="shared" ref="C28:P28" si="18">((C26)/C10)*100</f>
        <v>41.66520584</v>
      </c>
      <c r="D28" s="41">
        <f t="shared" si="18"/>
        <v>50.89927379</v>
      </c>
      <c r="E28" s="41">
        <f t="shared" si="18"/>
        <v>36.48752988</v>
      </c>
      <c r="F28" s="41">
        <f t="shared" si="18"/>
        <v>48.39784804</v>
      </c>
      <c r="G28" s="41">
        <f t="shared" si="18"/>
        <v>44.05222531</v>
      </c>
      <c r="H28" s="41">
        <f t="shared" si="18"/>
        <v>39.84322253</v>
      </c>
      <c r="I28" s="41">
        <f t="shared" si="18"/>
        <v>59.14511649</v>
      </c>
      <c r="J28" s="41">
        <f t="shared" si="18"/>
        <v>37.07682067</v>
      </c>
      <c r="K28" s="41">
        <f t="shared" si="18"/>
        <v>118.2855833</v>
      </c>
      <c r="L28" s="41">
        <f t="shared" si="18"/>
        <v>36.78255047</v>
      </c>
      <c r="M28" s="41">
        <f t="shared" si="18"/>
        <v>39.36473098</v>
      </c>
      <c r="N28" s="41">
        <f t="shared" si="18"/>
        <v>10.94263156</v>
      </c>
      <c r="O28" s="41">
        <f t="shared" si="18"/>
        <v>4.746633327</v>
      </c>
      <c r="P28" s="41">
        <f t="shared" si="18"/>
        <v>40.28354244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9">C6-(0.4*C7)+C19-C21</f>
        <v>2094386.646</v>
      </c>
      <c r="D30" s="27">
        <f t="shared" si="19"/>
        <v>3717960.151</v>
      </c>
      <c r="E30" s="27">
        <f t="shared" si="19"/>
        <v>2343902.244</v>
      </c>
      <c r="F30" s="27">
        <f t="shared" si="19"/>
        <v>1947894.246</v>
      </c>
      <c r="G30" s="27">
        <f t="shared" si="19"/>
        <v>1662298.431</v>
      </c>
      <c r="H30" s="27">
        <f t="shared" si="19"/>
        <v>693983.9891</v>
      </c>
      <c r="I30" s="27">
        <f t="shared" si="19"/>
        <v>851327.8092</v>
      </c>
      <c r="J30" s="27">
        <f t="shared" si="19"/>
        <v>78703.5211</v>
      </c>
      <c r="K30" s="27">
        <f t="shared" si="19"/>
        <v>50677.9969</v>
      </c>
      <c r="L30" s="27">
        <f t="shared" si="19"/>
        <v>300861.8842</v>
      </c>
      <c r="M30" s="27">
        <f t="shared" si="19"/>
        <v>139195.3378</v>
      </c>
      <c r="N30" s="27">
        <f t="shared" si="19"/>
        <v>360893.8776</v>
      </c>
      <c r="O30" s="27">
        <f t="shared" si="19"/>
        <v>84863.54936</v>
      </c>
      <c r="P30" s="27">
        <f t="shared" si="19"/>
        <v>14658603.46</v>
      </c>
      <c r="Q30" s="28"/>
    </row>
    <row r="31" ht="18.75" customHeight="1">
      <c r="B31" s="40" t="s">
        <v>42</v>
      </c>
      <c r="C31" s="41">
        <f t="shared" ref="C31:P31" si="20">C30/C17</f>
        <v>6.497931654</v>
      </c>
      <c r="D31" s="41">
        <f t="shared" si="20"/>
        <v>10.38987648</v>
      </c>
      <c r="E31" s="41">
        <f t="shared" si="20"/>
        <v>5.597758907</v>
      </c>
      <c r="F31" s="41">
        <f t="shared" si="20"/>
        <v>7.813500541</v>
      </c>
      <c r="G31" s="41">
        <f t="shared" si="20"/>
        <v>7.252167454</v>
      </c>
      <c r="H31" s="41">
        <f t="shared" si="20"/>
        <v>6.007523095</v>
      </c>
      <c r="I31" s="41">
        <f t="shared" si="20"/>
        <v>10.76293457</v>
      </c>
      <c r="J31" s="41">
        <f t="shared" si="20"/>
        <v>0.8524301493</v>
      </c>
      <c r="K31" s="41">
        <f t="shared" si="20"/>
        <v>31.68345533</v>
      </c>
      <c r="L31" s="41">
        <f t="shared" si="20"/>
        <v>2.267528369</v>
      </c>
      <c r="M31" s="41">
        <f t="shared" si="20"/>
        <v>6.546021725</v>
      </c>
      <c r="N31" s="41">
        <f t="shared" si="20"/>
        <v>1.946615769</v>
      </c>
      <c r="O31" s="41">
        <f t="shared" si="20"/>
        <v>1.63089064</v>
      </c>
      <c r="P31" s="41">
        <f t="shared" si="20"/>
        <v>6.493816506</v>
      </c>
      <c r="Q31" s="42"/>
    </row>
    <row r="32" ht="18.75" customHeight="1">
      <c r="B32" s="40" t="s">
        <v>43</v>
      </c>
      <c r="C32" s="41">
        <f t="shared" ref="C32:P32" si="21">((C30/C10)*100)</f>
        <v>18.8440018</v>
      </c>
      <c r="D32" s="41">
        <f t="shared" si="21"/>
        <v>30.13064179</v>
      </c>
      <c r="E32" s="41">
        <f t="shared" si="21"/>
        <v>16.23350083</v>
      </c>
      <c r="F32" s="41">
        <f t="shared" si="21"/>
        <v>22.65915157</v>
      </c>
      <c r="G32" s="41">
        <f t="shared" si="21"/>
        <v>21.03128562</v>
      </c>
      <c r="H32" s="41">
        <f t="shared" si="21"/>
        <v>17.42181697</v>
      </c>
      <c r="I32" s="41">
        <f t="shared" si="21"/>
        <v>31.21251024</v>
      </c>
      <c r="J32" s="41">
        <f t="shared" si="21"/>
        <v>2.472047433</v>
      </c>
      <c r="K32" s="41">
        <f t="shared" si="21"/>
        <v>91.88202046</v>
      </c>
      <c r="L32" s="41">
        <f t="shared" si="21"/>
        <v>6.575832269</v>
      </c>
      <c r="M32" s="41">
        <f t="shared" si="21"/>
        <v>18.983463</v>
      </c>
      <c r="N32" s="41">
        <f t="shared" si="21"/>
        <v>5.645185729</v>
      </c>
      <c r="O32" s="41">
        <f t="shared" si="21"/>
        <v>4.729582857</v>
      </c>
      <c r="P32" s="41">
        <f t="shared" si="21"/>
        <v>18.83206787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24.71"/>
    <col customWidth="1" min="4" max="9" width="8.71"/>
    <col customWidth="1" min="10" max="10" width="12.43"/>
    <col customWidth="1" hidden="1" min="11" max="11" width="6.71"/>
    <col customWidth="1" min="12" max="14" width="8.71"/>
    <col customWidth="1" min="15" max="15" width="9.86"/>
    <col customWidth="1" min="16" max="16" width="19.71"/>
    <col customWidth="1" min="17" max="31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157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13">
        <v>2.976856025715E7</v>
      </c>
      <c r="D4" s="13">
        <v>3.3780319578669995E7</v>
      </c>
      <c r="E4" s="13">
        <v>3.847562198572E7</v>
      </c>
      <c r="F4" s="13">
        <v>2.5664709161650002E7</v>
      </c>
      <c r="G4" s="13">
        <v>2.3229196014369998E7</v>
      </c>
      <c r="H4" s="13">
        <v>1.423538925319E7</v>
      </c>
      <c r="I4" s="13">
        <v>1.174923822449E7</v>
      </c>
      <c r="J4" s="13">
        <v>1.551321545389E7</v>
      </c>
      <c r="K4" s="13">
        <v>216178.20239</v>
      </c>
      <c r="L4" s="13">
        <v>1.709515687124E7</v>
      </c>
      <c r="M4" s="13">
        <v>4261531.833550001</v>
      </c>
      <c r="N4" s="13">
        <v>2.3645103071599998E7</v>
      </c>
      <c r="O4" s="13">
        <v>8986110.35407</v>
      </c>
      <c r="P4" s="13">
        <v>2.4662033026198E8</v>
      </c>
      <c r="R4" s="64">
        <v>2.976856025715E7</v>
      </c>
      <c r="S4" s="13">
        <v>3.3780319578669995E7</v>
      </c>
      <c r="T4" s="13">
        <v>3.847562198572E7</v>
      </c>
      <c r="U4" s="13">
        <v>2.5664709161650002E7</v>
      </c>
      <c r="V4" s="13">
        <v>2.3229196014369998E7</v>
      </c>
      <c r="W4" s="13">
        <v>1.423538925319E7</v>
      </c>
      <c r="X4" s="13">
        <v>1.174923822449E7</v>
      </c>
      <c r="Y4" s="13">
        <v>1.551321545389E7</v>
      </c>
      <c r="Z4" s="13">
        <v>216178.20239</v>
      </c>
      <c r="AA4" s="13">
        <v>1.709515687124E7</v>
      </c>
      <c r="AB4" s="13">
        <v>4261531.833550001</v>
      </c>
      <c r="AC4" s="13">
        <v>2.3645103071599998E7</v>
      </c>
      <c r="AD4" s="13">
        <v>8986110.35407</v>
      </c>
      <c r="AE4" s="13">
        <v>2.4662033026198E8</v>
      </c>
    </row>
    <row r="5" ht="18.0" customHeight="1">
      <c r="A5" s="7"/>
      <c r="B5" s="12" t="s">
        <v>21</v>
      </c>
      <c r="C5" s="14">
        <f t="shared" ref="C5:P5" si="1">C6+C8-(C7*0.4)-(C9*0.3)</f>
        <v>6062647.958</v>
      </c>
      <c r="D5" s="14">
        <f t="shared" si="1"/>
        <v>8118445.137</v>
      </c>
      <c r="E5" s="14">
        <f t="shared" si="1"/>
        <v>6744862.889</v>
      </c>
      <c r="F5" s="14">
        <f t="shared" si="1"/>
        <v>5173865.115</v>
      </c>
      <c r="G5" s="14">
        <f t="shared" si="1"/>
        <v>4704075.333</v>
      </c>
      <c r="H5" s="14">
        <f t="shared" si="1"/>
        <v>1874743.773</v>
      </c>
      <c r="I5" s="14">
        <f t="shared" si="1"/>
        <v>1878935.683</v>
      </c>
      <c r="J5" s="14">
        <f t="shared" si="1"/>
        <v>1853122.013</v>
      </c>
      <c r="K5" s="14">
        <f t="shared" si="1"/>
        <v>86142.22514</v>
      </c>
      <c r="L5" s="14">
        <f t="shared" si="1"/>
        <v>2557475.894</v>
      </c>
      <c r="M5" s="14">
        <f t="shared" si="1"/>
        <v>465583.1046</v>
      </c>
      <c r="N5" s="14">
        <f t="shared" si="1"/>
        <v>2090428.289</v>
      </c>
      <c r="O5" s="14">
        <f t="shared" si="1"/>
        <v>547519.6233</v>
      </c>
      <c r="P5" s="14">
        <f t="shared" si="1"/>
        <v>42157847.04</v>
      </c>
      <c r="Q5" s="15"/>
      <c r="R5" s="13">
        <v>3490230.30895</v>
      </c>
      <c r="S5" s="13">
        <v>6231357.59511</v>
      </c>
      <c r="T5" s="13">
        <v>3564174.6340300003</v>
      </c>
      <c r="U5" s="13">
        <v>2355556.66982</v>
      </c>
      <c r="V5" s="13">
        <v>3087195.61252</v>
      </c>
      <c r="W5" s="13">
        <v>1075321.81648</v>
      </c>
      <c r="X5" s="13">
        <v>1475925.22302</v>
      </c>
      <c r="Y5" s="13">
        <v>789201.4947</v>
      </c>
      <c r="Z5" s="13">
        <v>96190.219</v>
      </c>
      <c r="AA5" s="13">
        <v>867342.5199500001</v>
      </c>
      <c r="AB5" s="13">
        <v>280217.9669</v>
      </c>
      <c r="AC5" s="13">
        <v>752621.60051</v>
      </c>
      <c r="AD5" s="13">
        <v>625683.66429</v>
      </c>
      <c r="AE5" s="13">
        <v>2.469101932528E7</v>
      </c>
    </row>
    <row r="6" ht="18.0" customHeight="1">
      <c r="A6" s="7"/>
      <c r="B6" s="17" t="s">
        <v>22</v>
      </c>
      <c r="C6" s="17">
        <v>3490230.30895</v>
      </c>
      <c r="D6" s="17">
        <v>6231357.59511</v>
      </c>
      <c r="E6" s="17">
        <v>3564174.6340300003</v>
      </c>
      <c r="F6" s="17">
        <v>2355556.66982</v>
      </c>
      <c r="G6" s="17">
        <v>3087195.61252</v>
      </c>
      <c r="H6" s="17">
        <v>1075321.81648</v>
      </c>
      <c r="I6" s="17">
        <v>1475925.22302</v>
      </c>
      <c r="J6" s="17">
        <v>789201.4947</v>
      </c>
      <c r="K6" s="17">
        <v>96190.219</v>
      </c>
      <c r="L6" s="17">
        <v>867342.5199500001</v>
      </c>
      <c r="M6" s="17">
        <v>280217.9669</v>
      </c>
      <c r="N6" s="17">
        <v>752621.60051</v>
      </c>
      <c r="O6" s="17">
        <v>625683.66429</v>
      </c>
      <c r="P6" s="17">
        <v>2.469101932528E7</v>
      </c>
      <c r="Q6" s="17"/>
      <c r="R6" s="13">
        <v>2093353.05827</v>
      </c>
      <c r="S6" s="13">
        <v>3450076.83323</v>
      </c>
      <c r="T6" s="13">
        <v>2139207.68347</v>
      </c>
      <c r="U6" s="13">
        <v>853407.04697</v>
      </c>
      <c r="V6" s="13">
        <v>1792492.3155</v>
      </c>
      <c r="W6" s="13">
        <v>566512.97662</v>
      </c>
      <c r="X6" s="13">
        <v>900783.0504500001</v>
      </c>
      <c r="Y6" s="13">
        <v>464631.26212</v>
      </c>
      <c r="Z6" s="13">
        <v>69366.03847</v>
      </c>
      <c r="AA6" s="13">
        <v>235969.96866999997</v>
      </c>
      <c r="AB6" s="13">
        <v>138818.08125</v>
      </c>
      <c r="AC6" s="13">
        <v>301717.57068</v>
      </c>
      <c r="AD6" s="13">
        <v>196310.0</v>
      </c>
      <c r="AE6" s="13">
        <v>1.32026458857E7</v>
      </c>
    </row>
    <row r="7" ht="18.0" customHeight="1">
      <c r="A7" s="7"/>
      <c r="B7" s="19" t="s">
        <v>23</v>
      </c>
      <c r="C7" s="17">
        <v>2093353.05827</v>
      </c>
      <c r="D7" s="17">
        <v>3450076.83323</v>
      </c>
      <c r="E7" s="17">
        <v>2139207.68347</v>
      </c>
      <c r="F7" s="17">
        <v>853407.04697</v>
      </c>
      <c r="G7" s="17">
        <v>1792492.3155</v>
      </c>
      <c r="H7" s="17">
        <v>566512.97662</v>
      </c>
      <c r="I7" s="17">
        <v>900783.0504500001</v>
      </c>
      <c r="J7" s="17">
        <v>464631.26212</v>
      </c>
      <c r="K7" s="17">
        <v>69366.03847</v>
      </c>
      <c r="L7" s="17">
        <v>235969.96866999997</v>
      </c>
      <c r="M7" s="17">
        <v>138818.08125</v>
      </c>
      <c r="N7" s="17">
        <v>301717.57068</v>
      </c>
      <c r="O7" s="17">
        <v>196310.0</v>
      </c>
      <c r="P7" s="17">
        <v>1.32026458857E7</v>
      </c>
      <c r="Q7" s="17"/>
      <c r="R7" s="13">
        <v>3829839.8107600003</v>
      </c>
      <c r="S7" s="13">
        <v>3962199.86287</v>
      </c>
      <c r="T7" s="13">
        <v>4435239.27229</v>
      </c>
      <c r="U7" s="13">
        <v>3590518.26772</v>
      </c>
      <c r="V7" s="13">
        <v>2518884.6087800004</v>
      </c>
      <c r="W7" s="13">
        <v>1116458.6017</v>
      </c>
      <c r="X7" s="13">
        <v>924251.21377</v>
      </c>
      <c r="Y7" s="13">
        <v>1314299.5683199998</v>
      </c>
      <c r="Z7" s="13">
        <v>19344.88999</v>
      </c>
      <c r="AA7" s="13">
        <v>1919287.12513</v>
      </c>
      <c r="AB7" s="13">
        <v>269184.24214999995</v>
      </c>
      <c r="AC7" s="13">
        <v>1753350.08844</v>
      </c>
      <c r="AD7" s="13">
        <v>359.95896000000005</v>
      </c>
      <c r="AE7" s="13">
        <v>2.565321751088E7</v>
      </c>
    </row>
    <row r="8" ht="18.0" customHeight="1">
      <c r="A8" s="7"/>
      <c r="B8" s="17" t="s">
        <v>24</v>
      </c>
      <c r="C8" s="17">
        <v>3829839.8107600003</v>
      </c>
      <c r="D8" s="17">
        <v>3962199.86287</v>
      </c>
      <c r="E8" s="17">
        <v>4435239.27229</v>
      </c>
      <c r="F8" s="17">
        <v>3590518.26772</v>
      </c>
      <c r="G8" s="17">
        <v>2518884.6087800004</v>
      </c>
      <c r="H8" s="17">
        <v>1116458.6017</v>
      </c>
      <c r="I8" s="17">
        <v>924251.21377</v>
      </c>
      <c r="J8" s="17">
        <v>1314299.5683199998</v>
      </c>
      <c r="K8" s="17">
        <v>19344.88999</v>
      </c>
      <c r="L8" s="17">
        <v>1919287.12513</v>
      </c>
      <c r="M8" s="17">
        <v>269184.24214999995</v>
      </c>
      <c r="N8" s="17">
        <v>1753350.08844</v>
      </c>
      <c r="O8" s="17">
        <v>359.95896000000005</v>
      </c>
      <c r="P8" s="17">
        <v>2.565321751088E7</v>
      </c>
      <c r="Q8" s="17"/>
      <c r="R8" s="13">
        <v>1400269.79458</v>
      </c>
      <c r="S8" s="13">
        <v>2316938.62427</v>
      </c>
      <c r="T8" s="13">
        <v>1329559.81413</v>
      </c>
      <c r="U8" s="13">
        <v>1436156.68083</v>
      </c>
      <c r="V8" s="13">
        <v>616693.20799</v>
      </c>
      <c r="W8" s="13">
        <v>301438.18302999996</v>
      </c>
      <c r="X8" s="13">
        <v>536425.11248</v>
      </c>
      <c r="Y8" s="13">
        <v>215088.48457</v>
      </c>
      <c r="Z8" s="13">
        <v>5488.22822</v>
      </c>
      <c r="AA8" s="13">
        <v>449219.21233</v>
      </c>
      <c r="AB8" s="13">
        <v>94306.23985</v>
      </c>
      <c r="AC8" s="13">
        <v>982854.5734400001</v>
      </c>
      <c r="AD8" s="13">
        <v>0.0</v>
      </c>
      <c r="AE8" s="13">
        <v>9684438.15572</v>
      </c>
    </row>
    <row r="9" ht="18.0" customHeight="1">
      <c r="A9" s="7"/>
      <c r="B9" s="19" t="s">
        <v>25</v>
      </c>
      <c r="C9" s="17">
        <v>1400269.79458</v>
      </c>
      <c r="D9" s="17">
        <v>2316938.62427</v>
      </c>
      <c r="E9" s="17">
        <v>1329559.81413</v>
      </c>
      <c r="F9" s="17">
        <v>1436156.68083</v>
      </c>
      <c r="G9" s="17">
        <v>616693.20799</v>
      </c>
      <c r="H9" s="17">
        <v>301438.18302999996</v>
      </c>
      <c r="I9" s="17">
        <v>536425.11248</v>
      </c>
      <c r="J9" s="17">
        <v>215088.48457</v>
      </c>
      <c r="K9" s="17">
        <v>5488.22822</v>
      </c>
      <c r="L9" s="17">
        <v>449219.21233</v>
      </c>
      <c r="M9" s="17">
        <v>94306.23985</v>
      </c>
      <c r="N9" s="17">
        <v>982854.5734400001</v>
      </c>
      <c r="O9" s="17">
        <v>0.0</v>
      </c>
      <c r="P9" s="17">
        <v>9684438.15572</v>
      </c>
      <c r="Q9" s="17"/>
    </row>
    <row r="10" ht="18.0" customHeight="1">
      <c r="A10" s="7"/>
      <c r="B10" s="12" t="s">
        <v>26</v>
      </c>
      <c r="C10" s="14">
        <f t="shared" ref="C10:P10" si="2">SUM(C11:C13)</f>
        <v>11002052.34</v>
      </c>
      <c r="D10" s="14">
        <f t="shared" si="2"/>
        <v>11695322.14</v>
      </c>
      <c r="E10" s="14">
        <f t="shared" si="2"/>
        <v>14248400.45</v>
      </c>
      <c r="F10" s="14">
        <f t="shared" si="2"/>
        <v>8402662.106</v>
      </c>
      <c r="G10" s="14">
        <f t="shared" si="2"/>
        <v>7960780.638</v>
      </c>
      <c r="H10" s="14">
        <f t="shared" si="2"/>
        <v>3904420.295</v>
      </c>
      <c r="I10" s="14">
        <f t="shared" si="2"/>
        <v>2636820.558</v>
      </c>
      <c r="J10" s="14">
        <f t="shared" si="2"/>
        <v>3198203.173</v>
      </c>
      <c r="K10" s="14">
        <f t="shared" si="2"/>
        <v>55275.91609</v>
      </c>
      <c r="L10" s="14">
        <f t="shared" si="2"/>
        <v>4573808.552</v>
      </c>
      <c r="M10" s="14">
        <f t="shared" si="2"/>
        <v>691114.8005</v>
      </c>
      <c r="N10" s="14">
        <f t="shared" si="2"/>
        <v>6888832.282</v>
      </c>
      <c r="O10" s="14">
        <f t="shared" si="2"/>
        <v>1796667.141</v>
      </c>
      <c r="P10" s="14">
        <f t="shared" si="2"/>
        <v>77054360.39</v>
      </c>
      <c r="Q10" s="15"/>
      <c r="S10" s="52"/>
    </row>
    <row r="11" ht="18.0" customHeight="1">
      <c r="A11" s="7"/>
      <c r="B11" s="17" t="s">
        <v>27</v>
      </c>
      <c r="C11" s="17">
        <v>4289950.21839</v>
      </c>
      <c r="D11" s="17">
        <v>3164102.20428</v>
      </c>
      <c r="E11" s="17">
        <v>5186911.394239999</v>
      </c>
      <c r="F11" s="17">
        <v>4052769.67035</v>
      </c>
      <c r="G11" s="17">
        <v>3544765.6609099996</v>
      </c>
      <c r="H11" s="17">
        <v>1725950.6065</v>
      </c>
      <c r="I11" s="17">
        <v>1117187.11039</v>
      </c>
      <c r="J11" s="17">
        <v>7159.76534</v>
      </c>
      <c r="K11" s="17">
        <v>36049.36703</v>
      </c>
      <c r="L11" s="17">
        <v>799712.5255</v>
      </c>
      <c r="M11" s="17">
        <v>317370.43517</v>
      </c>
      <c r="N11" s="17">
        <v>3710250.96606</v>
      </c>
      <c r="O11" s="17">
        <v>8627.56849</v>
      </c>
      <c r="P11" s="17">
        <v>2.7960807492650002E7</v>
      </c>
      <c r="Q11" s="17"/>
    </row>
    <row r="12" ht="18.0" customHeight="1">
      <c r="A12" s="7"/>
      <c r="B12" s="17" t="s">
        <v>28</v>
      </c>
      <c r="C12" s="17">
        <v>6706805.35214</v>
      </c>
      <c r="D12" s="17">
        <v>8530098.21332</v>
      </c>
      <c r="E12" s="17">
        <v>9046006.511850001</v>
      </c>
      <c r="F12" s="17">
        <v>4342150.52787</v>
      </c>
      <c r="G12" s="17">
        <v>4413454.39107</v>
      </c>
      <c r="H12" s="17">
        <v>2177454.73321</v>
      </c>
      <c r="I12" s="17">
        <v>1514592.5245</v>
      </c>
      <c r="J12" s="17">
        <v>3190038.41615</v>
      </c>
      <c r="K12" s="17">
        <v>18882.43129</v>
      </c>
      <c r="L12" s="17">
        <v>3773522.27083</v>
      </c>
      <c r="M12" s="17">
        <v>371152.14642</v>
      </c>
      <c r="N12" s="17">
        <v>3176751.46865</v>
      </c>
      <c r="O12" s="17">
        <v>1785824.09825</v>
      </c>
      <c r="P12" s="17">
        <v>4.904673308555E7</v>
      </c>
      <c r="Q12" s="17"/>
    </row>
    <row r="13" ht="20.25" customHeight="1">
      <c r="A13" s="7"/>
      <c r="B13" s="17" t="s">
        <v>158</v>
      </c>
      <c r="C13" s="17">
        <v>5296.76941</v>
      </c>
      <c r="D13" s="17">
        <v>1121.72207</v>
      </c>
      <c r="E13" s="17">
        <v>15482.54364</v>
      </c>
      <c r="F13" s="17">
        <v>7741.90737</v>
      </c>
      <c r="G13" s="17">
        <v>2560.58608</v>
      </c>
      <c r="H13" s="17">
        <v>1014.9556</v>
      </c>
      <c r="I13" s="17">
        <v>5040.92267</v>
      </c>
      <c r="J13" s="17">
        <v>1004.9919699999999</v>
      </c>
      <c r="K13" s="17">
        <v>344.11777</v>
      </c>
      <c r="L13" s="17">
        <v>573.75559</v>
      </c>
      <c r="M13" s="17">
        <v>2592.2189</v>
      </c>
      <c r="N13" s="17">
        <v>1829.84743</v>
      </c>
      <c r="O13" s="17">
        <v>2215.47406</v>
      </c>
      <c r="P13" s="17">
        <v>46819.812560000006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3">C3</f>
        <v>BNB</v>
      </c>
      <c r="D15" s="10" t="str">
        <f t="shared" si="3"/>
        <v>BUN</v>
      </c>
      <c r="E15" s="10" t="str">
        <f t="shared" si="3"/>
        <v>BME</v>
      </c>
      <c r="F15" s="10" t="str">
        <f t="shared" si="3"/>
        <v>BIS</v>
      </c>
      <c r="G15" s="10" t="str">
        <f t="shared" si="3"/>
        <v>BCR</v>
      </c>
      <c r="H15" s="10" t="str">
        <f t="shared" si="3"/>
        <v>BGA</v>
      </c>
      <c r="I15" s="10" t="str">
        <f t="shared" si="3"/>
        <v>BEC</v>
      </c>
      <c r="J15" s="10" t="str">
        <f t="shared" si="3"/>
        <v>BSO</v>
      </c>
      <c r="K15" s="10" t="str">
        <f t="shared" si="3"/>
        <v>BNA</v>
      </c>
      <c r="L15" s="10" t="str">
        <f t="shared" si="3"/>
        <v>BIE</v>
      </c>
      <c r="M15" s="10" t="str">
        <f t="shared" si="3"/>
        <v>BFO</v>
      </c>
      <c r="N15" s="10" t="str">
        <f t="shared" si="3"/>
        <v>BFS</v>
      </c>
      <c r="O15" s="10" t="str">
        <f t="shared" si="3"/>
        <v>BPR</v>
      </c>
      <c r="P15" s="10" t="str">
        <f t="shared" si="3"/>
        <v>TOTAL SISTEMA</v>
      </c>
      <c r="Q15" s="23"/>
    </row>
    <row r="16" ht="19.5" customHeight="1">
      <c r="B16" s="19" t="s">
        <v>159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4">C16*C10</f>
        <v>319059.5179</v>
      </c>
      <c r="D17" s="27">
        <f t="shared" si="4"/>
        <v>339164.3421</v>
      </c>
      <c r="E17" s="27">
        <f t="shared" si="4"/>
        <v>413203.613</v>
      </c>
      <c r="F17" s="27">
        <f t="shared" si="4"/>
        <v>243677.2011</v>
      </c>
      <c r="G17" s="27">
        <f t="shared" si="4"/>
        <v>230862.6385</v>
      </c>
      <c r="H17" s="27">
        <f t="shared" si="4"/>
        <v>113228.1886</v>
      </c>
      <c r="I17" s="27">
        <f t="shared" si="4"/>
        <v>76467.79617</v>
      </c>
      <c r="J17" s="27">
        <f t="shared" si="4"/>
        <v>92747.89203</v>
      </c>
      <c r="K17" s="27">
        <f t="shared" si="4"/>
        <v>1603.001567</v>
      </c>
      <c r="L17" s="27">
        <f t="shared" si="4"/>
        <v>132640.448</v>
      </c>
      <c r="M17" s="27">
        <f t="shared" si="4"/>
        <v>20042.32921</v>
      </c>
      <c r="N17" s="27">
        <f t="shared" si="4"/>
        <v>199776.1362</v>
      </c>
      <c r="O17" s="27">
        <f t="shared" si="4"/>
        <v>52103.34708</v>
      </c>
      <c r="P17" s="27">
        <f t="shared" si="4"/>
        <v>2234576.451</v>
      </c>
      <c r="Q17" s="28"/>
    </row>
    <row r="18" ht="29.25" customHeight="1">
      <c r="B18" s="29" t="s">
        <v>160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5">C9*C18</f>
        <v>980188.8562</v>
      </c>
      <c r="D19" s="27">
        <f t="shared" si="5"/>
        <v>1621857.037</v>
      </c>
      <c r="E19" s="27">
        <f t="shared" si="5"/>
        <v>930691.8699</v>
      </c>
      <c r="F19" s="27">
        <f t="shared" si="5"/>
        <v>1005309.677</v>
      </c>
      <c r="G19" s="27">
        <f t="shared" si="5"/>
        <v>431685.2456</v>
      </c>
      <c r="H19" s="27">
        <f t="shared" si="5"/>
        <v>211006.7281</v>
      </c>
      <c r="I19" s="27">
        <f t="shared" si="5"/>
        <v>375497.5787</v>
      </c>
      <c r="J19" s="27">
        <f t="shared" si="5"/>
        <v>150561.9392</v>
      </c>
      <c r="K19" s="27">
        <f t="shared" si="5"/>
        <v>3841.759754</v>
      </c>
      <c r="L19" s="27">
        <f t="shared" si="5"/>
        <v>314453.4486</v>
      </c>
      <c r="M19" s="27">
        <f t="shared" si="5"/>
        <v>66014.3679</v>
      </c>
      <c r="N19" s="27">
        <f t="shared" si="5"/>
        <v>687998.2014</v>
      </c>
      <c r="O19" s="27">
        <f t="shared" si="5"/>
        <v>0</v>
      </c>
      <c r="P19" s="27">
        <f t="shared" si="5"/>
        <v>6779106.709</v>
      </c>
      <c r="Q19" s="28"/>
    </row>
    <row r="20" ht="31.5" customHeight="1">
      <c r="B20" s="29" t="s">
        <v>161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6">C20*C4</f>
        <v>1399122.332</v>
      </c>
      <c r="D21" s="27">
        <f t="shared" si="6"/>
        <v>1587675.02</v>
      </c>
      <c r="E21" s="27">
        <f t="shared" si="6"/>
        <v>1808354.233</v>
      </c>
      <c r="F21" s="27">
        <f t="shared" si="6"/>
        <v>1206241.331</v>
      </c>
      <c r="G21" s="27">
        <f t="shared" si="6"/>
        <v>1091772.213</v>
      </c>
      <c r="H21" s="27">
        <f t="shared" si="6"/>
        <v>669063.2949</v>
      </c>
      <c r="I21" s="27">
        <f t="shared" si="6"/>
        <v>552214.1966</v>
      </c>
      <c r="J21" s="27">
        <f t="shared" si="6"/>
        <v>729121.1263</v>
      </c>
      <c r="K21" s="27">
        <f t="shared" si="6"/>
        <v>10160.37551</v>
      </c>
      <c r="L21" s="27">
        <f t="shared" si="6"/>
        <v>803472.3729</v>
      </c>
      <c r="M21" s="27">
        <f t="shared" si="6"/>
        <v>200291.9962</v>
      </c>
      <c r="N21" s="27">
        <f t="shared" si="6"/>
        <v>1111319.844</v>
      </c>
      <c r="O21" s="27">
        <f t="shared" si="6"/>
        <v>422347.1866</v>
      </c>
      <c r="P21" s="27">
        <f t="shared" si="6"/>
        <v>11591155.52</v>
      </c>
      <c r="Q21" s="28"/>
    </row>
    <row r="22" ht="32.25" customHeight="1">
      <c r="B22" s="29" t="s">
        <v>162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7">C3</f>
        <v>BNB</v>
      </c>
      <c r="D24" s="23" t="str">
        <f t="shared" si="7"/>
        <v>BUN</v>
      </c>
      <c r="E24" s="23" t="str">
        <f t="shared" si="7"/>
        <v>BME</v>
      </c>
      <c r="F24" s="23" t="str">
        <f t="shared" si="7"/>
        <v>BIS</v>
      </c>
      <c r="G24" s="23" t="str">
        <f t="shared" si="7"/>
        <v>BCR</v>
      </c>
      <c r="H24" s="23" t="str">
        <f t="shared" si="7"/>
        <v>BGA</v>
      </c>
      <c r="I24" s="23" t="str">
        <f t="shared" si="7"/>
        <v>BEC</v>
      </c>
      <c r="J24" s="23" t="str">
        <f t="shared" si="7"/>
        <v>BSO</v>
      </c>
      <c r="K24" s="23" t="str">
        <f t="shared" si="7"/>
        <v>BNA</v>
      </c>
      <c r="L24" s="23" t="str">
        <f t="shared" si="7"/>
        <v>BIE</v>
      </c>
      <c r="M24" s="23" t="str">
        <f t="shared" si="7"/>
        <v>BFO</v>
      </c>
      <c r="N24" s="23" t="str">
        <f t="shared" si="7"/>
        <v>BFS</v>
      </c>
      <c r="O24" s="23" t="str">
        <f t="shared" si="7"/>
        <v>BPR</v>
      </c>
      <c r="P24" s="23" t="str">
        <f t="shared" si="7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8">C5-C21</f>
        <v>4663525.626</v>
      </c>
      <c r="D26" s="27">
        <f t="shared" si="8"/>
        <v>6530770.117</v>
      </c>
      <c r="E26" s="27">
        <f t="shared" si="8"/>
        <v>4936508.655</v>
      </c>
      <c r="F26" s="27">
        <f t="shared" si="8"/>
        <v>3967623.784</v>
      </c>
      <c r="G26" s="27">
        <f t="shared" si="8"/>
        <v>3612303.12</v>
      </c>
      <c r="H26" s="27">
        <f t="shared" si="8"/>
        <v>1205680.478</v>
      </c>
      <c r="I26" s="27">
        <f t="shared" si="8"/>
        <v>1326721.486</v>
      </c>
      <c r="J26" s="27">
        <f t="shared" si="8"/>
        <v>1124000.886</v>
      </c>
      <c r="K26" s="27">
        <f t="shared" si="8"/>
        <v>75981.84962</v>
      </c>
      <c r="L26" s="27">
        <f t="shared" si="8"/>
        <v>1754003.521</v>
      </c>
      <c r="M26" s="27">
        <f t="shared" si="8"/>
        <v>265291.1084</v>
      </c>
      <c r="N26" s="27">
        <f t="shared" si="8"/>
        <v>979108.4443</v>
      </c>
      <c r="O26" s="27">
        <f t="shared" si="8"/>
        <v>125172.4366</v>
      </c>
      <c r="P26" s="27">
        <f t="shared" si="8"/>
        <v>30566691.51</v>
      </c>
      <c r="Q26" s="28"/>
    </row>
    <row r="27" ht="18.75" customHeight="1">
      <c r="B27" s="40" t="s">
        <v>42</v>
      </c>
      <c r="C27" s="41">
        <f t="shared" ref="C27:P27" si="9">C26/C17</f>
        <v>14.6164755</v>
      </c>
      <c r="D27" s="41">
        <f t="shared" si="9"/>
        <v>19.25547384</v>
      </c>
      <c r="E27" s="41">
        <f t="shared" si="9"/>
        <v>11.94691551</v>
      </c>
      <c r="F27" s="41">
        <f t="shared" si="9"/>
        <v>16.28229382</v>
      </c>
      <c r="G27" s="41">
        <f t="shared" si="9"/>
        <v>15.64698014</v>
      </c>
      <c r="H27" s="41">
        <f t="shared" si="9"/>
        <v>10.64823604</v>
      </c>
      <c r="I27" s="41">
        <f t="shared" si="9"/>
        <v>17.3500683</v>
      </c>
      <c r="J27" s="41">
        <f t="shared" si="9"/>
        <v>12.11888337</v>
      </c>
      <c r="K27" s="41">
        <f t="shared" si="9"/>
        <v>47.3997351</v>
      </c>
      <c r="L27" s="41">
        <f t="shared" si="9"/>
        <v>13.22374545</v>
      </c>
      <c r="M27" s="41">
        <f t="shared" si="9"/>
        <v>13.2365408</v>
      </c>
      <c r="N27" s="41">
        <f t="shared" si="9"/>
        <v>4.901028036</v>
      </c>
      <c r="O27" s="41">
        <f t="shared" si="9"/>
        <v>2.402387632</v>
      </c>
      <c r="P27" s="41">
        <f t="shared" si="9"/>
        <v>13.6789643</v>
      </c>
      <c r="Q27" s="42"/>
    </row>
    <row r="28" ht="18.75" customHeight="1">
      <c r="B28" s="40" t="s">
        <v>43</v>
      </c>
      <c r="C28" s="41">
        <f t="shared" ref="C28:P28" si="10">((C26)/C10)*100</f>
        <v>42.38777895</v>
      </c>
      <c r="D28" s="41">
        <f t="shared" si="10"/>
        <v>55.84087415</v>
      </c>
      <c r="E28" s="41">
        <f t="shared" si="10"/>
        <v>34.64605499</v>
      </c>
      <c r="F28" s="41">
        <f t="shared" si="10"/>
        <v>47.21865207</v>
      </c>
      <c r="G28" s="41">
        <f t="shared" si="10"/>
        <v>45.37624241</v>
      </c>
      <c r="H28" s="41">
        <f t="shared" si="10"/>
        <v>30.8798845</v>
      </c>
      <c r="I28" s="41">
        <f t="shared" si="10"/>
        <v>50.31519807</v>
      </c>
      <c r="J28" s="41">
        <f t="shared" si="10"/>
        <v>35.14476178</v>
      </c>
      <c r="K28" s="41">
        <f t="shared" si="10"/>
        <v>137.4592318</v>
      </c>
      <c r="L28" s="41">
        <f t="shared" si="10"/>
        <v>38.34886181</v>
      </c>
      <c r="M28" s="41">
        <f t="shared" si="10"/>
        <v>38.38596833</v>
      </c>
      <c r="N28" s="41">
        <f t="shared" si="10"/>
        <v>14.2129813</v>
      </c>
      <c r="O28" s="41">
        <f t="shared" si="10"/>
        <v>6.966924132</v>
      </c>
      <c r="P28" s="41">
        <f t="shared" si="10"/>
        <v>39.66899648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1">C6-(0.4*C7)+C19-C21</f>
        <v>2233955.61</v>
      </c>
      <c r="D30" s="27">
        <f t="shared" si="11"/>
        <v>4885508.879</v>
      </c>
      <c r="E30" s="27">
        <f t="shared" si="11"/>
        <v>1830829.197</v>
      </c>
      <c r="F30" s="27">
        <f t="shared" si="11"/>
        <v>1813262.197</v>
      </c>
      <c r="G30" s="27">
        <f t="shared" si="11"/>
        <v>1710111.719</v>
      </c>
      <c r="H30" s="27">
        <f t="shared" si="11"/>
        <v>390660.0591</v>
      </c>
      <c r="I30" s="27">
        <f t="shared" si="11"/>
        <v>938895.385</v>
      </c>
      <c r="J30" s="27">
        <f t="shared" si="11"/>
        <v>24789.80272</v>
      </c>
      <c r="K30" s="27">
        <f t="shared" si="11"/>
        <v>62125.18785</v>
      </c>
      <c r="L30" s="27">
        <f t="shared" si="11"/>
        <v>283935.6082</v>
      </c>
      <c r="M30" s="27">
        <f t="shared" si="11"/>
        <v>90413.10612</v>
      </c>
      <c r="N30" s="27">
        <f t="shared" si="11"/>
        <v>208612.9293</v>
      </c>
      <c r="O30" s="27">
        <f t="shared" si="11"/>
        <v>124812.4776</v>
      </c>
      <c r="P30" s="27">
        <f t="shared" si="11"/>
        <v>14597912.16</v>
      </c>
      <c r="Q30" s="28"/>
    </row>
    <row r="31" ht="18.75" customHeight="1">
      <c r="B31" s="40" t="s">
        <v>42</v>
      </c>
      <c r="C31" s="41">
        <f t="shared" ref="C31:P31" si="12">C30/C17</f>
        <v>7.001689292</v>
      </c>
      <c r="D31" s="41">
        <f t="shared" si="12"/>
        <v>14.40454751</v>
      </c>
      <c r="E31" s="41">
        <f t="shared" si="12"/>
        <v>4.430816042</v>
      </c>
      <c r="F31" s="41">
        <f t="shared" si="12"/>
        <v>7.441246818</v>
      </c>
      <c r="G31" s="41">
        <f t="shared" si="12"/>
        <v>7.407485812</v>
      </c>
      <c r="H31" s="41">
        <f t="shared" si="12"/>
        <v>3.450201438</v>
      </c>
      <c r="I31" s="41">
        <f t="shared" si="12"/>
        <v>12.27831103</v>
      </c>
      <c r="J31" s="41">
        <f t="shared" si="12"/>
        <v>0.2672815756</v>
      </c>
      <c r="K31" s="41">
        <f t="shared" si="12"/>
        <v>38.75553783</v>
      </c>
      <c r="L31" s="41">
        <f t="shared" si="12"/>
        <v>2.140641203</v>
      </c>
      <c r="M31" s="41">
        <f t="shared" si="12"/>
        <v>4.511107724</v>
      </c>
      <c r="N31" s="41">
        <f t="shared" si="12"/>
        <v>1.044233477</v>
      </c>
      <c r="O31" s="41">
        <f t="shared" si="12"/>
        <v>2.395479074</v>
      </c>
      <c r="P31" s="41">
        <f t="shared" si="12"/>
        <v>6.532742323</v>
      </c>
      <c r="Q31" s="42"/>
    </row>
    <row r="32" ht="18.75" customHeight="1">
      <c r="B32" s="40" t="s">
        <v>43</v>
      </c>
      <c r="C32" s="41">
        <f t="shared" ref="C32:P32" si="13">((C30/C10)*100)</f>
        <v>20.30489895</v>
      </c>
      <c r="D32" s="41">
        <f t="shared" si="13"/>
        <v>41.77318778</v>
      </c>
      <c r="E32" s="41">
        <f t="shared" si="13"/>
        <v>12.84936652</v>
      </c>
      <c r="F32" s="41">
        <f t="shared" si="13"/>
        <v>21.57961577</v>
      </c>
      <c r="G32" s="41">
        <f t="shared" si="13"/>
        <v>21.48170885</v>
      </c>
      <c r="H32" s="41">
        <f t="shared" si="13"/>
        <v>10.00558417</v>
      </c>
      <c r="I32" s="41">
        <f t="shared" si="13"/>
        <v>35.60710198</v>
      </c>
      <c r="J32" s="41">
        <f t="shared" si="13"/>
        <v>0.7751165693</v>
      </c>
      <c r="K32" s="41">
        <f t="shared" si="13"/>
        <v>112.3910597</v>
      </c>
      <c r="L32" s="41">
        <f t="shared" si="13"/>
        <v>6.207859488</v>
      </c>
      <c r="M32" s="41">
        <f t="shared" si="13"/>
        <v>13.0822124</v>
      </c>
      <c r="N32" s="41">
        <f t="shared" si="13"/>
        <v>3.028277083</v>
      </c>
      <c r="O32" s="41">
        <f t="shared" si="13"/>
        <v>6.946889316</v>
      </c>
      <c r="P32" s="41">
        <f t="shared" si="13"/>
        <v>18.94495274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87.75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P78" s="7"/>
    </row>
    <row r="79" ht="14.25" customHeight="1">
      <c r="P79" s="7"/>
    </row>
    <row r="80" ht="14.25" customHeight="1">
      <c r="B80" s="51" t="s">
        <v>48</v>
      </c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0"/>
    <col customWidth="1" min="11" max="11" width="8.43"/>
    <col customWidth="1" min="12" max="14" width="8.71"/>
    <col customWidth="1" min="15" max="15" width="9.86"/>
    <col customWidth="1" min="16" max="16" width="19.71"/>
    <col customWidth="1" min="17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105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13">
        <f t="shared" ref="C4:O4" si="1">+R4</f>
        <v>30536611.05</v>
      </c>
      <c r="D4" s="13">
        <f t="shared" si="1"/>
        <v>37405807.69</v>
      </c>
      <c r="E4" s="13">
        <f t="shared" si="1"/>
        <v>39505831.39</v>
      </c>
      <c r="F4" s="13">
        <f t="shared" si="1"/>
        <v>26744740.51</v>
      </c>
      <c r="G4" s="13">
        <f t="shared" si="1"/>
        <v>23647837.89</v>
      </c>
      <c r="H4" s="13">
        <f t="shared" si="1"/>
        <v>14278045.19</v>
      </c>
      <c r="I4" s="13">
        <f t="shared" si="1"/>
        <v>11882423.2</v>
      </c>
      <c r="J4" s="13">
        <f t="shared" si="1"/>
        <v>15928323.91</v>
      </c>
      <c r="K4" s="13">
        <f t="shared" si="1"/>
        <v>222794.1047</v>
      </c>
      <c r="L4" s="13">
        <f t="shared" si="1"/>
        <v>17472143.47</v>
      </c>
      <c r="M4" s="13">
        <f t="shared" si="1"/>
        <v>4263274.214</v>
      </c>
      <c r="N4" s="13">
        <f t="shared" si="1"/>
        <v>23823974.91</v>
      </c>
      <c r="O4" s="13">
        <f t="shared" si="1"/>
        <v>9121125.332</v>
      </c>
      <c r="P4" s="13">
        <v>2.3771015552713E8</v>
      </c>
      <c r="R4" s="64">
        <v>3.0536611048860002E7</v>
      </c>
      <c r="S4" s="13">
        <v>3.740580769496E7</v>
      </c>
      <c r="T4" s="13">
        <v>3.950583138896E7</v>
      </c>
      <c r="U4" s="13">
        <v>2.6744740505310003E7</v>
      </c>
      <c r="V4" s="13">
        <v>2.3647837885330003E7</v>
      </c>
      <c r="W4" s="13">
        <v>1.427804518863E7</v>
      </c>
      <c r="X4" s="13">
        <v>1.188242319973E7</v>
      </c>
      <c r="Y4" s="13">
        <v>1.5928323908E7</v>
      </c>
      <c r="Z4" s="13">
        <v>222794.10467</v>
      </c>
      <c r="AA4" s="13">
        <v>1.747214346751E7</v>
      </c>
      <c r="AB4" s="13">
        <v>4263274.21373</v>
      </c>
      <c r="AC4" s="13">
        <v>2.382397490565E7</v>
      </c>
      <c r="AD4" s="13">
        <v>9121125.3315</v>
      </c>
      <c r="AE4" s="13">
        <v>2.5483293284284E8</v>
      </c>
      <c r="AF4" s="13">
        <v>0.0</v>
      </c>
    </row>
    <row r="5" ht="18.0" customHeight="1">
      <c r="A5" s="7"/>
      <c r="B5" s="12" t="s">
        <v>21</v>
      </c>
      <c r="C5" s="14">
        <f t="shared" ref="C5:P5" si="2">C6+C8-(C7*0.4)-(C9*0.3)</f>
        <v>6590216.98</v>
      </c>
      <c r="D5" s="14">
        <f t="shared" si="2"/>
        <v>10128166.16</v>
      </c>
      <c r="E5" s="14">
        <f t="shared" si="2"/>
        <v>6980871.182</v>
      </c>
      <c r="F5" s="14">
        <f t="shared" si="2"/>
        <v>5441041.517</v>
      </c>
      <c r="G5" s="14">
        <f t="shared" si="2"/>
        <v>4980991.402</v>
      </c>
      <c r="H5" s="14">
        <f t="shared" si="2"/>
        <v>1920958.372</v>
      </c>
      <c r="I5" s="14">
        <f t="shared" si="2"/>
        <v>1956139.517</v>
      </c>
      <c r="J5" s="14">
        <f t="shared" si="2"/>
        <v>2037433.298</v>
      </c>
      <c r="K5" s="14">
        <f t="shared" si="2"/>
        <v>89067.18754</v>
      </c>
      <c r="L5" s="14">
        <f t="shared" si="2"/>
        <v>2536553.025</v>
      </c>
      <c r="M5" s="14">
        <f t="shared" si="2"/>
        <v>452004.187</v>
      </c>
      <c r="N5" s="14">
        <f t="shared" si="2"/>
        <v>1995621.655</v>
      </c>
      <c r="O5" s="14">
        <f t="shared" si="2"/>
        <v>631377.7549</v>
      </c>
      <c r="P5" s="14">
        <f t="shared" si="2"/>
        <v>45740442.24</v>
      </c>
      <c r="Q5" s="15"/>
      <c r="R5" s="13">
        <v>4156241.5425</v>
      </c>
      <c r="S5" s="13">
        <v>9343321.938959999</v>
      </c>
      <c r="T5" s="13">
        <v>4218452.3643000005</v>
      </c>
      <c r="U5" s="13">
        <v>2885460.05233</v>
      </c>
      <c r="V5" s="13">
        <v>3222806.4684</v>
      </c>
      <c r="W5" s="13">
        <v>1121870.29697</v>
      </c>
      <c r="X5" s="13">
        <v>1528196.3073900002</v>
      </c>
      <c r="Y5" s="13">
        <v>973594.50062</v>
      </c>
      <c r="Z5" s="13">
        <v>104861.15031999999</v>
      </c>
      <c r="AA5" s="13">
        <v>1033740.2143400001</v>
      </c>
      <c r="AB5" s="13">
        <v>315547.88936000003</v>
      </c>
      <c r="AC5" s="13">
        <v>629520.19777</v>
      </c>
      <c r="AD5" s="13">
        <v>710339.3530499999</v>
      </c>
      <c r="AE5" s="13">
        <v>3.024395227631E7</v>
      </c>
      <c r="AF5" s="13">
        <v>0.0</v>
      </c>
    </row>
    <row r="6" ht="18.0" customHeight="1">
      <c r="A6" s="7"/>
      <c r="B6" s="17" t="s">
        <v>22</v>
      </c>
      <c r="C6" s="17">
        <f t="shared" ref="C6:P6" si="3">+R5</f>
        <v>4156241.543</v>
      </c>
      <c r="D6" s="17">
        <f t="shared" si="3"/>
        <v>9343321.939</v>
      </c>
      <c r="E6" s="17">
        <f t="shared" si="3"/>
        <v>4218452.364</v>
      </c>
      <c r="F6" s="17">
        <f t="shared" si="3"/>
        <v>2885460.052</v>
      </c>
      <c r="G6" s="17">
        <f t="shared" si="3"/>
        <v>3222806.468</v>
      </c>
      <c r="H6" s="17">
        <f t="shared" si="3"/>
        <v>1121870.297</v>
      </c>
      <c r="I6" s="17">
        <f t="shared" si="3"/>
        <v>1528196.307</v>
      </c>
      <c r="J6" s="17">
        <f t="shared" si="3"/>
        <v>973594.5006</v>
      </c>
      <c r="K6" s="17">
        <f t="shared" si="3"/>
        <v>104861.1503</v>
      </c>
      <c r="L6" s="17">
        <f t="shared" si="3"/>
        <v>1033740.214</v>
      </c>
      <c r="M6" s="17">
        <f t="shared" si="3"/>
        <v>315547.8894</v>
      </c>
      <c r="N6" s="17">
        <f t="shared" si="3"/>
        <v>629520.1978</v>
      </c>
      <c r="O6" s="17">
        <f t="shared" si="3"/>
        <v>710339.3531</v>
      </c>
      <c r="P6" s="17">
        <f t="shared" si="3"/>
        <v>30243952.28</v>
      </c>
      <c r="Q6" s="17"/>
      <c r="R6" s="13">
        <v>2894308.28712</v>
      </c>
      <c r="S6" s="13">
        <v>7157371.7593</v>
      </c>
      <c r="T6" s="13">
        <v>2847674.9863</v>
      </c>
      <c r="U6" s="13">
        <v>1474548.4178699998</v>
      </c>
      <c r="V6" s="13">
        <v>2026863.03806</v>
      </c>
      <c r="W6" s="13">
        <v>568991.9497100001</v>
      </c>
      <c r="X6" s="13">
        <v>948542.2082999999</v>
      </c>
      <c r="Y6" s="13">
        <v>633867.63024</v>
      </c>
      <c r="Z6" s="13">
        <v>86002.02590000001</v>
      </c>
      <c r="AA6" s="13">
        <v>558732.3989400001</v>
      </c>
      <c r="AB6" s="13">
        <v>171263.31497</v>
      </c>
      <c r="AC6" s="13">
        <v>233212.91295</v>
      </c>
      <c r="AD6" s="13">
        <v>198310.0</v>
      </c>
      <c r="AE6" s="13">
        <v>1.979968892966E7</v>
      </c>
      <c r="AF6" s="13">
        <v>0.0</v>
      </c>
    </row>
    <row r="7" ht="18.0" customHeight="1">
      <c r="A7" s="7"/>
      <c r="B7" s="19" t="s">
        <v>23</v>
      </c>
      <c r="C7" s="17">
        <f t="shared" ref="C7:P7" si="4">+R6</f>
        <v>2894308.287</v>
      </c>
      <c r="D7" s="17">
        <f t="shared" si="4"/>
        <v>7157371.759</v>
      </c>
      <c r="E7" s="17">
        <f t="shared" si="4"/>
        <v>2847674.986</v>
      </c>
      <c r="F7" s="17">
        <f t="shared" si="4"/>
        <v>1474548.418</v>
      </c>
      <c r="G7" s="17">
        <f t="shared" si="4"/>
        <v>2026863.038</v>
      </c>
      <c r="H7" s="17">
        <f t="shared" si="4"/>
        <v>568991.9497</v>
      </c>
      <c r="I7" s="17">
        <f t="shared" si="4"/>
        <v>948542.2083</v>
      </c>
      <c r="J7" s="17">
        <f t="shared" si="4"/>
        <v>633867.6302</v>
      </c>
      <c r="K7" s="17">
        <f t="shared" si="4"/>
        <v>86002.0259</v>
      </c>
      <c r="L7" s="17">
        <f t="shared" si="4"/>
        <v>558732.3989</v>
      </c>
      <c r="M7" s="17">
        <f t="shared" si="4"/>
        <v>171263.315</v>
      </c>
      <c r="N7" s="17">
        <f t="shared" si="4"/>
        <v>233212.913</v>
      </c>
      <c r="O7" s="17">
        <f t="shared" si="4"/>
        <v>198310</v>
      </c>
      <c r="P7" s="17">
        <f t="shared" si="4"/>
        <v>19799688.93</v>
      </c>
      <c r="Q7" s="17"/>
      <c r="R7" s="13">
        <v>4114008.01571</v>
      </c>
      <c r="S7" s="13">
        <v>4242469.24479</v>
      </c>
      <c r="T7" s="13">
        <v>4338125.80526</v>
      </c>
      <c r="U7" s="13">
        <v>3604560.42716</v>
      </c>
      <c r="V7" s="13">
        <v>2773933.2027399996</v>
      </c>
      <c r="W7" s="13">
        <v>1118149.50423</v>
      </c>
      <c r="X7" s="13">
        <v>921771.6123500001</v>
      </c>
      <c r="Y7" s="13">
        <v>1384803.58531</v>
      </c>
      <c r="Z7" s="13">
        <v>20635.22018</v>
      </c>
      <c r="AA7" s="13">
        <v>1942239.1558800002</v>
      </c>
      <c r="AB7" s="13">
        <v>232364.56694</v>
      </c>
      <c r="AC7" s="13">
        <v>1768812.40063</v>
      </c>
      <c r="AD7" s="13">
        <v>362.40181</v>
      </c>
      <c r="AE7" s="13">
        <v>2.646223514299E7</v>
      </c>
      <c r="AF7" s="13">
        <v>0.0</v>
      </c>
    </row>
    <row r="8" ht="18.0" customHeight="1">
      <c r="A8" s="7"/>
      <c r="B8" s="17" t="s">
        <v>24</v>
      </c>
      <c r="C8" s="17">
        <f t="shared" ref="C8:P8" si="5">+R7</f>
        <v>4114008.016</v>
      </c>
      <c r="D8" s="17">
        <f t="shared" si="5"/>
        <v>4242469.245</v>
      </c>
      <c r="E8" s="17">
        <f t="shared" si="5"/>
        <v>4338125.805</v>
      </c>
      <c r="F8" s="17">
        <f t="shared" si="5"/>
        <v>3604560.427</v>
      </c>
      <c r="G8" s="17">
        <f t="shared" si="5"/>
        <v>2773933.203</v>
      </c>
      <c r="H8" s="17">
        <f t="shared" si="5"/>
        <v>1118149.504</v>
      </c>
      <c r="I8" s="17">
        <f t="shared" si="5"/>
        <v>921771.6124</v>
      </c>
      <c r="J8" s="17">
        <f t="shared" si="5"/>
        <v>1384803.585</v>
      </c>
      <c r="K8" s="17">
        <f t="shared" si="5"/>
        <v>20635.22018</v>
      </c>
      <c r="L8" s="17">
        <f t="shared" si="5"/>
        <v>1942239.156</v>
      </c>
      <c r="M8" s="17">
        <f t="shared" si="5"/>
        <v>232364.5669</v>
      </c>
      <c r="N8" s="17">
        <f t="shared" si="5"/>
        <v>1768812.401</v>
      </c>
      <c r="O8" s="17">
        <f t="shared" si="5"/>
        <v>362.40181</v>
      </c>
      <c r="P8" s="17">
        <f t="shared" si="5"/>
        <v>26462235.14</v>
      </c>
      <c r="Q8" s="17"/>
      <c r="R8" s="13">
        <v>1741030.8793499998</v>
      </c>
      <c r="S8" s="13">
        <v>1982254.4012</v>
      </c>
      <c r="T8" s="13">
        <v>1455456.64246</v>
      </c>
      <c r="U8" s="13">
        <v>1530531.98491</v>
      </c>
      <c r="V8" s="13">
        <v>683343.51176</v>
      </c>
      <c r="W8" s="13">
        <v>304882.16595999995</v>
      </c>
      <c r="X8" s="13">
        <v>381371.73197</v>
      </c>
      <c r="Y8" s="13">
        <v>224725.78525</v>
      </c>
      <c r="Z8" s="13">
        <v>6761.24199</v>
      </c>
      <c r="AA8" s="13">
        <v>719777.95205</v>
      </c>
      <c r="AB8" s="13">
        <v>91343.14452</v>
      </c>
      <c r="AC8" s="13">
        <v>1031419.26013</v>
      </c>
      <c r="AD8" s="13">
        <v>0.0</v>
      </c>
      <c r="AE8" s="13">
        <v>1.015289870155E7</v>
      </c>
      <c r="AF8" s="13">
        <v>0.0</v>
      </c>
    </row>
    <row r="9" ht="18.0" customHeight="1">
      <c r="A9" s="7"/>
      <c r="B9" s="19" t="s">
        <v>25</v>
      </c>
      <c r="C9" s="17">
        <f t="shared" ref="C9:P9" si="6">+R8</f>
        <v>1741030.879</v>
      </c>
      <c r="D9" s="17">
        <f t="shared" si="6"/>
        <v>1982254.401</v>
      </c>
      <c r="E9" s="17">
        <f t="shared" si="6"/>
        <v>1455456.642</v>
      </c>
      <c r="F9" s="17">
        <f t="shared" si="6"/>
        <v>1530531.985</v>
      </c>
      <c r="G9" s="17">
        <f t="shared" si="6"/>
        <v>683343.5118</v>
      </c>
      <c r="H9" s="17">
        <f t="shared" si="6"/>
        <v>304882.166</v>
      </c>
      <c r="I9" s="17">
        <f t="shared" si="6"/>
        <v>381371.732</v>
      </c>
      <c r="J9" s="17">
        <f t="shared" si="6"/>
        <v>224725.7853</v>
      </c>
      <c r="K9" s="17">
        <f t="shared" si="6"/>
        <v>6761.24199</v>
      </c>
      <c r="L9" s="17">
        <f t="shared" si="6"/>
        <v>719777.9521</v>
      </c>
      <c r="M9" s="17">
        <f t="shared" si="6"/>
        <v>91343.14452</v>
      </c>
      <c r="N9" s="17">
        <f t="shared" si="6"/>
        <v>1031419.26</v>
      </c>
      <c r="O9" s="17">
        <f t="shared" si="6"/>
        <v>0</v>
      </c>
      <c r="P9" s="17">
        <f t="shared" si="6"/>
        <v>10152898.7</v>
      </c>
      <c r="Q9" s="17"/>
      <c r="R9" s="13">
        <v>4463727.23043</v>
      </c>
      <c r="S9" s="13">
        <v>3943470.90107</v>
      </c>
      <c r="T9" s="13">
        <v>5082220.72908</v>
      </c>
      <c r="U9" s="13">
        <v>4270255.256159999</v>
      </c>
      <c r="V9" s="13">
        <v>3529917.37816</v>
      </c>
      <c r="W9" s="13">
        <v>1916652.34426</v>
      </c>
      <c r="X9" s="13">
        <v>1251795.58509</v>
      </c>
      <c r="Y9" s="13">
        <v>9769.65039</v>
      </c>
      <c r="Z9" s="13">
        <v>32024.63839</v>
      </c>
      <c r="AA9" s="13">
        <v>876781.41736</v>
      </c>
      <c r="AB9" s="13">
        <v>262159.05592</v>
      </c>
      <c r="AC9" s="13">
        <v>3272023.52851</v>
      </c>
      <c r="AD9" s="13">
        <v>8299.00036</v>
      </c>
      <c r="AE9" s="13">
        <v>2.8919096715180002E7</v>
      </c>
      <c r="AF9" s="13">
        <v>0.0</v>
      </c>
    </row>
    <row r="10" ht="18.0" customHeight="1">
      <c r="A10" s="7"/>
      <c r="B10" s="12" t="s">
        <v>26</v>
      </c>
      <c r="C10" s="14">
        <f t="shared" ref="C10:P10" si="7">SUM(C11:C13)</f>
        <v>11499997.67</v>
      </c>
      <c r="D10" s="14">
        <f t="shared" si="7"/>
        <v>13826849.05</v>
      </c>
      <c r="E10" s="14">
        <f t="shared" si="7"/>
        <v>14731602.8</v>
      </c>
      <c r="F10" s="14">
        <f t="shared" si="7"/>
        <v>8859038.295</v>
      </c>
      <c r="G10" s="14">
        <f t="shared" si="7"/>
        <v>8226623.506</v>
      </c>
      <c r="H10" s="14">
        <f t="shared" si="7"/>
        <v>4185171.251</v>
      </c>
      <c r="I10" s="14">
        <f t="shared" si="7"/>
        <v>2817130.674</v>
      </c>
      <c r="J10" s="14">
        <f t="shared" si="7"/>
        <v>3367640.413</v>
      </c>
      <c r="K10" s="14">
        <f t="shared" si="7"/>
        <v>51564.48038</v>
      </c>
      <c r="L10" s="14">
        <f t="shared" si="7"/>
        <v>4730352.814</v>
      </c>
      <c r="M10" s="14">
        <f t="shared" si="7"/>
        <v>594086.7176</v>
      </c>
      <c r="N10" s="14">
        <f t="shared" si="7"/>
        <v>6672623.879</v>
      </c>
      <c r="O10" s="14">
        <f t="shared" si="7"/>
        <v>1856863.066</v>
      </c>
      <c r="P10" s="14">
        <f t="shared" si="7"/>
        <v>81419544.62</v>
      </c>
      <c r="Q10" s="15"/>
      <c r="R10" s="13">
        <v>7034340.93086</v>
      </c>
      <c r="S10" s="52">
        <v>9883346.94507</v>
      </c>
      <c r="T10" s="13">
        <v>9639085.7321</v>
      </c>
      <c r="U10" s="13">
        <v>4587027.6791199995</v>
      </c>
      <c r="V10" s="13">
        <v>4696370.37933</v>
      </c>
      <c r="W10" s="13">
        <v>2267287.63461</v>
      </c>
      <c r="X10" s="13">
        <v>1565335.08854</v>
      </c>
      <c r="Y10" s="13">
        <v>3356322.3194299997</v>
      </c>
      <c r="Z10" s="13">
        <v>19539.841989999997</v>
      </c>
      <c r="AA10" s="13">
        <v>3852638.63107</v>
      </c>
      <c r="AB10" s="13">
        <v>330391.10892</v>
      </c>
      <c r="AC10" s="13">
        <v>3400596.3085700003</v>
      </c>
      <c r="AD10" s="13">
        <v>1848446.8095999998</v>
      </c>
      <c r="AE10" s="13">
        <v>5.248072940921E7</v>
      </c>
      <c r="AF10" s="13">
        <v>0.0</v>
      </c>
    </row>
    <row r="11" ht="18.0" customHeight="1">
      <c r="A11" s="7"/>
      <c r="B11" s="17" t="s">
        <v>27</v>
      </c>
      <c r="C11" s="17">
        <f t="shared" ref="C11:P11" si="8">+R9</f>
        <v>4463727.23</v>
      </c>
      <c r="D11" s="17">
        <f t="shared" si="8"/>
        <v>3943470.901</v>
      </c>
      <c r="E11" s="17">
        <f t="shared" si="8"/>
        <v>5082220.729</v>
      </c>
      <c r="F11" s="17">
        <f t="shared" si="8"/>
        <v>4270255.256</v>
      </c>
      <c r="G11" s="17">
        <f t="shared" si="8"/>
        <v>3529917.378</v>
      </c>
      <c r="H11" s="17">
        <f t="shared" si="8"/>
        <v>1916652.344</v>
      </c>
      <c r="I11" s="17">
        <f t="shared" si="8"/>
        <v>1251795.585</v>
      </c>
      <c r="J11" s="17">
        <f t="shared" si="8"/>
        <v>9769.65039</v>
      </c>
      <c r="K11" s="17">
        <f t="shared" si="8"/>
        <v>32024.63839</v>
      </c>
      <c r="L11" s="17">
        <f t="shared" si="8"/>
        <v>876781.4174</v>
      </c>
      <c r="M11" s="17">
        <f t="shared" si="8"/>
        <v>262159.0559</v>
      </c>
      <c r="N11" s="17">
        <f t="shared" si="8"/>
        <v>3272023.529</v>
      </c>
      <c r="O11" s="17">
        <f t="shared" si="8"/>
        <v>8299.00036</v>
      </c>
      <c r="P11" s="17">
        <f t="shared" si="8"/>
        <v>28919096.72</v>
      </c>
      <c r="Q11" s="17"/>
      <c r="R11" s="13">
        <v>1929.50654</v>
      </c>
      <c r="S11" s="13">
        <v>31.20412</v>
      </c>
      <c r="T11" s="13">
        <v>10296.340900000001</v>
      </c>
      <c r="U11" s="13">
        <v>1755.35984</v>
      </c>
      <c r="V11" s="13">
        <v>335.74899</v>
      </c>
      <c r="W11" s="13">
        <v>1231.2717</v>
      </c>
      <c r="X11" s="13">
        <v>0.0</v>
      </c>
      <c r="Y11" s="13">
        <v>1548.44366</v>
      </c>
      <c r="Z11" s="13">
        <v>0.0</v>
      </c>
      <c r="AA11" s="13">
        <v>932.7659</v>
      </c>
      <c r="AB11" s="13">
        <v>1536.55272</v>
      </c>
      <c r="AC11" s="13">
        <v>4.04162</v>
      </c>
      <c r="AD11" s="13">
        <v>117.25575</v>
      </c>
      <c r="AE11" s="13">
        <v>19718.491739999998</v>
      </c>
      <c r="AF11" s="13">
        <v>0.0</v>
      </c>
    </row>
    <row r="12" ht="18.0" customHeight="1">
      <c r="A12" s="7"/>
      <c r="B12" s="17" t="s">
        <v>28</v>
      </c>
      <c r="C12" s="17">
        <f t="shared" ref="C12:P12" si="9">+R10</f>
        <v>7034340.931</v>
      </c>
      <c r="D12" s="53">
        <f t="shared" si="9"/>
        <v>9883346.945</v>
      </c>
      <c r="E12" s="17">
        <f t="shared" si="9"/>
        <v>9639085.732</v>
      </c>
      <c r="F12" s="17">
        <f t="shared" si="9"/>
        <v>4587027.679</v>
      </c>
      <c r="G12" s="17">
        <f t="shared" si="9"/>
        <v>4696370.379</v>
      </c>
      <c r="H12" s="17">
        <f t="shared" si="9"/>
        <v>2267287.635</v>
      </c>
      <c r="I12" s="17">
        <f t="shared" si="9"/>
        <v>1565335.089</v>
      </c>
      <c r="J12" s="17">
        <f t="shared" si="9"/>
        <v>3356322.319</v>
      </c>
      <c r="K12" s="17">
        <f t="shared" si="9"/>
        <v>19539.84199</v>
      </c>
      <c r="L12" s="17">
        <f t="shared" si="9"/>
        <v>3852638.631</v>
      </c>
      <c r="M12" s="17">
        <f t="shared" si="9"/>
        <v>330391.1089</v>
      </c>
      <c r="N12" s="17">
        <f t="shared" si="9"/>
        <v>3400596.309</v>
      </c>
      <c r="O12" s="17">
        <f t="shared" si="9"/>
        <v>1848446.81</v>
      </c>
      <c r="P12" s="17">
        <f t="shared" si="9"/>
        <v>52480729.41</v>
      </c>
      <c r="Q12" s="17"/>
    </row>
    <row r="13" ht="20.25" customHeight="1">
      <c r="A13" s="7"/>
      <c r="B13" s="17" t="s">
        <v>163</v>
      </c>
      <c r="C13" s="17">
        <f t="shared" ref="C13:P13" si="10">+R11</f>
        <v>1929.50654</v>
      </c>
      <c r="D13" s="17">
        <f t="shared" si="10"/>
        <v>31.20412</v>
      </c>
      <c r="E13" s="17">
        <f t="shared" si="10"/>
        <v>10296.3409</v>
      </c>
      <c r="F13" s="17">
        <f t="shared" si="10"/>
        <v>1755.35984</v>
      </c>
      <c r="G13" s="17">
        <f t="shared" si="10"/>
        <v>335.74899</v>
      </c>
      <c r="H13" s="17">
        <f t="shared" si="10"/>
        <v>1231.2717</v>
      </c>
      <c r="I13" s="17">
        <f t="shared" si="10"/>
        <v>0</v>
      </c>
      <c r="J13" s="17">
        <f t="shared" si="10"/>
        <v>1548.44366</v>
      </c>
      <c r="K13" s="17">
        <f t="shared" si="10"/>
        <v>0</v>
      </c>
      <c r="L13" s="17">
        <f t="shared" si="10"/>
        <v>932.7659</v>
      </c>
      <c r="M13" s="17">
        <f t="shared" si="10"/>
        <v>1536.55272</v>
      </c>
      <c r="N13" s="17">
        <f t="shared" si="10"/>
        <v>4.04162</v>
      </c>
      <c r="O13" s="17">
        <f t="shared" si="10"/>
        <v>117.25575</v>
      </c>
      <c r="P13" s="17">
        <f t="shared" si="10"/>
        <v>19718.49174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  <c r="Q15" s="23"/>
    </row>
    <row r="16" ht="19.5" customHeight="1">
      <c r="B16" s="19" t="s">
        <v>164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12">C16*C10</f>
        <v>333499.9324</v>
      </c>
      <c r="D17" s="27">
        <f t="shared" si="12"/>
        <v>400978.6225</v>
      </c>
      <c r="E17" s="27">
        <f t="shared" si="12"/>
        <v>427216.4813</v>
      </c>
      <c r="F17" s="27">
        <f t="shared" si="12"/>
        <v>256912.1106</v>
      </c>
      <c r="G17" s="27">
        <f t="shared" si="12"/>
        <v>238572.0817</v>
      </c>
      <c r="H17" s="27">
        <f t="shared" si="12"/>
        <v>121369.9663</v>
      </c>
      <c r="I17" s="27">
        <f t="shared" si="12"/>
        <v>81696.78954</v>
      </c>
      <c r="J17" s="27">
        <f t="shared" si="12"/>
        <v>97661.57199</v>
      </c>
      <c r="K17" s="27">
        <f t="shared" si="12"/>
        <v>1495.369931</v>
      </c>
      <c r="L17" s="27">
        <f t="shared" si="12"/>
        <v>137180.2316</v>
      </c>
      <c r="M17" s="27">
        <f t="shared" si="12"/>
        <v>17228.51481</v>
      </c>
      <c r="N17" s="27">
        <f t="shared" si="12"/>
        <v>193506.0925</v>
      </c>
      <c r="O17" s="27">
        <f t="shared" si="12"/>
        <v>53849.02891</v>
      </c>
      <c r="P17" s="27">
        <f t="shared" si="12"/>
        <v>2361166.794</v>
      </c>
      <c r="Q17" s="28"/>
    </row>
    <row r="18" ht="29.25" customHeight="1">
      <c r="B18" s="29" t="s">
        <v>165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13">C9*C18</f>
        <v>1218721.616</v>
      </c>
      <c r="D19" s="27">
        <f t="shared" si="13"/>
        <v>1387578.081</v>
      </c>
      <c r="E19" s="27">
        <f t="shared" si="13"/>
        <v>1018819.65</v>
      </c>
      <c r="F19" s="27">
        <f t="shared" si="13"/>
        <v>1071372.389</v>
      </c>
      <c r="G19" s="27">
        <f t="shared" si="13"/>
        <v>478340.4582</v>
      </c>
      <c r="H19" s="27">
        <f t="shared" si="13"/>
        <v>213417.5162</v>
      </c>
      <c r="I19" s="27">
        <f t="shared" si="13"/>
        <v>266960.2124</v>
      </c>
      <c r="J19" s="27">
        <f t="shared" si="13"/>
        <v>157308.0497</v>
      </c>
      <c r="K19" s="27">
        <f t="shared" si="13"/>
        <v>4732.869393</v>
      </c>
      <c r="L19" s="27">
        <f t="shared" si="13"/>
        <v>503844.5664</v>
      </c>
      <c r="M19" s="27">
        <f t="shared" si="13"/>
        <v>63940.20116</v>
      </c>
      <c r="N19" s="27">
        <f t="shared" si="13"/>
        <v>721993.4821</v>
      </c>
      <c r="O19" s="27">
        <f t="shared" si="13"/>
        <v>0</v>
      </c>
      <c r="P19" s="27">
        <f t="shared" si="13"/>
        <v>7107029.091</v>
      </c>
      <c r="Q19" s="28"/>
    </row>
    <row r="20" ht="31.5" customHeight="1">
      <c r="B20" s="29" t="s">
        <v>166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14">C20*C4</f>
        <v>1435220.719</v>
      </c>
      <c r="D21" s="27">
        <f t="shared" si="14"/>
        <v>1758072.962</v>
      </c>
      <c r="E21" s="27">
        <f t="shared" si="14"/>
        <v>1856774.075</v>
      </c>
      <c r="F21" s="27">
        <f t="shared" si="14"/>
        <v>1257002.804</v>
      </c>
      <c r="G21" s="27">
        <f t="shared" si="14"/>
        <v>1111448.381</v>
      </c>
      <c r="H21" s="27">
        <f t="shared" si="14"/>
        <v>671068.1239</v>
      </c>
      <c r="I21" s="27">
        <f t="shared" si="14"/>
        <v>558473.8904</v>
      </c>
      <c r="J21" s="27">
        <f t="shared" si="14"/>
        <v>748631.2237</v>
      </c>
      <c r="K21" s="27">
        <f t="shared" si="14"/>
        <v>10471.32292</v>
      </c>
      <c r="L21" s="27">
        <f t="shared" si="14"/>
        <v>821190.743</v>
      </c>
      <c r="M21" s="27">
        <f t="shared" si="14"/>
        <v>200373.888</v>
      </c>
      <c r="N21" s="27">
        <f t="shared" si="14"/>
        <v>1119726.821</v>
      </c>
      <c r="O21" s="27">
        <f t="shared" si="14"/>
        <v>428692.8906</v>
      </c>
      <c r="P21" s="27">
        <f t="shared" si="14"/>
        <v>11172377.31</v>
      </c>
      <c r="Q21" s="28"/>
    </row>
    <row r="22" ht="32.25" customHeight="1">
      <c r="B22" s="29" t="s">
        <v>167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16">C5-C21</f>
        <v>5154996.26</v>
      </c>
      <c r="D26" s="27">
        <f t="shared" si="16"/>
        <v>8370093.198</v>
      </c>
      <c r="E26" s="27">
        <f t="shared" si="16"/>
        <v>5124097.107</v>
      </c>
      <c r="F26" s="27">
        <f t="shared" si="16"/>
        <v>4184038.713</v>
      </c>
      <c r="G26" s="27">
        <f t="shared" si="16"/>
        <v>3869543.022</v>
      </c>
      <c r="H26" s="27">
        <f t="shared" si="16"/>
        <v>1249890.248</v>
      </c>
      <c r="I26" s="27">
        <f t="shared" si="16"/>
        <v>1397665.626</v>
      </c>
      <c r="J26" s="27">
        <f t="shared" si="16"/>
        <v>1288802.075</v>
      </c>
      <c r="K26" s="27">
        <f t="shared" si="16"/>
        <v>78595.86462</v>
      </c>
      <c r="L26" s="27">
        <f t="shared" si="16"/>
        <v>1715362.282</v>
      </c>
      <c r="M26" s="27">
        <f t="shared" si="16"/>
        <v>251630.2989</v>
      </c>
      <c r="N26" s="27">
        <f t="shared" si="16"/>
        <v>875894.8346</v>
      </c>
      <c r="O26" s="27">
        <f t="shared" si="16"/>
        <v>202684.8643</v>
      </c>
      <c r="P26" s="27">
        <f t="shared" si="16"/>
        <v>34568064.93</v>
      </c>
      <c r="Q26" s="28"/>
    </row>
    <row r="27" ht="18.75" customHeight="1">
      <c r="B27" s="40" t="s">
        <v>42</v>
      </c>
      <c r="C27" s="41">
        <f t="shared" ref="C27:P27" si="17">C26/C17</f>
        <v>15.45726329</v>
      </c>
      <c r="D27" s="41">
        <f t="shared" si="17"/>
        <v>20.87416318</v>
      </c>
      <c r="E27" s="41">
        <f t="shared" si="17"/>
        <v>11.9941466</v>
      </c>
      <c r="F27" s="41">
        <f t="shared" si="17"/>
        <v>16.28587576</v>
      </c>
      <c r="G27" s="41">
        <f t="shared" si="17"/>
        <v>16.21959701</v>
      </c>
      <c r="H27" s="41">
        <f t="shared" si="17"/>
        <v>10.29818402</v>
      </c>
      <c r="I27" s="41">
        <f t="shared" si="17"/>
        <v>17.10796268</v>
      </c>
      <c r="J27" s="41">
        <f t="shared" si="17"/>
        <v>13.19661407</v>
      </c>
      <c r="K27" s="41">
        <f t="shared" si="17"/>
        <v>52.55947909</v>
      </c>
      <c r="L27" s="41">
        <f t="shared" si="17"/>
        <v>12.50444224</v>
      </c>
      <c r="M27" s="41">
        <f t="shared" si="17"/>
        <v>14.60545507</v>
      </c>
      <c r="N27" s="41">
        <f t="shared" si="17"/>
        <v>4.526445774</v>
      </c>
      <c r="O27" s="41">
        <f t="shared" si="17"/>
        <v>3.763946507</v>
      </c>
      <c r="P27" s="41">
        <f t="shared" si="17"/>
        <v>14.64024694</v>
      </c>
      <c r="Q27" s="42"/>
    </row>
    <row r="28" ht="18.75" customHeight="1">
      <c r="B28" s="40" t="s">
        <v>43</v>
      </c>
      <c r="C28" s="41">
        <f t="shared" ref="C28:P28" si="18">((C26)/C10)*100</f>
        <v>44.82606353</v>
      </c>
      <c r="D28" s="41">
        <f t="shared" si="18"/>
        <v>60.53507323</v>
      </c>
      <c r="E28" s="41">
        <f t="shared" si="18"/>
        <v>34.78302515</v>
      </c>
      <c r="F28" s="41">
        <f t="shared" si="18"/>
        <v>47.2290397</v>
      </c>
      <c r="G28" s="41">
        <f t="shared" si="18"/>
        <v>47.03683132</v>
      </c>
      <c r="H28" s="41">
        <f t="shared" si="18"/>
        <v>29.86473367</v>
      </c>
      <c r="I28" s="41">
        <f t="shared" si="18"/>
        <v>49.61309177</v>
      </c>
      <c r="J28" s="41">
        <f t="shared" si="18"/>
        <v>38.27018079</v>
      </c>
      <c r="K28" s="41">
        <f t="shared" si="18"/>
        <v>152.4224894</v>
      </c>
      <c r="L28" s="41">
        <f t="shared" si="18"/>
        <v>36.26288248</v>
      </c>
      <c r="M28" s="41">
        <f t="shared" si="18"/>
        <v>42.35581969</v>
      </c>
      <c r="N28" s="41">
        <f t="shared" si="18"/>
        <v>13.12669275</v>
      </c>
      <c r="O28" s="41">
        <f t="shared" si="18"/>
        <v>10.91544487</v>
      </c>
      <c r="P28" s="41">
        <f t="shared" si="18"/>
        <v>42.45671612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9">C6-(0.4*C7)+C19-C21</f>
        <v>2782019.124</v>
      </c>
      <c r="D30" s="27">
        <f t="shared" si="19"/>
        <v>6109878.354</v>
      </c>
      <c r="E30" s="27">
        <f t="shared" si="19"/>
        <v>2241427.944</v>
      </c>
      <c r="F30" s="27">
        <f t="shared" si="19"/>
        <v>2110010.271</v>
      </c>
      <c r="G30" s="27">
        <f t="shared" si="19"/>
        <v>1778953.331</v>
      </c>
      <c r="H30" s="27">
        <f t="shared" si="19"/>
        <v>436622.9094</v>
      </c>
      <c r="I30" s="27">
        <f t="shared" si="19"/>
        <v>857265.7461</v>
      </c>
      <c r="J30" s="27">
        <f t="shared" si="19"/>
        <v>128724.2745</v>
      </c>
      <c r="K30" s="27">
        <f t="shared" si="19"/>
        <v>64721.88643</v>
      </c>
      <c r="L30" s="27">
        <f t="shared" si="19"/>
        <v>492901.0782</v>
      </c>
      <c r="M30" s="27">
        <f t="shared" si="19"/>
        <v>110608.8765</v>
      </c>
      <c r="N30" s="27">
        <f t="shared" si="19"/>
        <v>138501.6941</v>
      </c>
      <c r="O30" s="27">
        <f t="shared" si="19"/>
        <v>202322.4625</v>
      </c>
      <c r="P30" s="27">
        <f t="shared" si="19"/>
        <v>18258728.49</v>
      </c>
      <c r="Q30" s="28"/>
    </row>
    <row r="31" ht="18.75" customHeight="1">
      <c r="B31" s="40" t="s">
        <v>42</v>
      </c>
      <c r="C31" s="41">
        <f t="shared" ref="C31:P31" si="20">C30/C17</f>
        <v>8.34188812</v>
      </c>
      <c r="D31" s="41">
        <f t="shared" si="20"/>
        <v>15.23741669</v>
      </c>
      <c r="E31" s="41">
        <f t="shared" si="20"/>
        <v>5.246585847</v>
      </c>
      <c r="F31" s="41">
        <f t="shared" si="20"/>
        <v>8.212965384</v>
      </c>
      <c r="G31" s="41">
        <f t="shared" si="20"/>
        <v>7.456670195</v>
      </c>
      <c r="H31" s="41">
        <f t="shared" si="20"/>
        <v>3.597454319</v>
      </c>
      <c r="I31" s="41">
        <f t="shared" si="20"/>
        <v>10.49326113</v>
      </c>
      <c r="J31" s="41">
        <f t="shared" si="20"/>
        <v>1.31806474</v>
      </c>
      <c r="K31" s="41">
        <f t="shared" si="20"/>
        <v>43.28152191</v>
      </c>
      <c r="L31" s="41">
        <f t="shared" si="20"/>
        <v>3.593091165</v>
      </c>
      <c r="M31" s="41">
        <f t="shared" si="20"/>
        <v>6.420105141</v>
      </c>
      <c r="N31" s="41">
        <f t="shared" si="20"/>
        <v>0.7157484932</v>
      </c>
      <c r="O31" s="41">
        <f t="shared" si="20"/>
        <v>3.757216547</v>
      </c>
      <c r="P31" s="41">
        <f t="shared" si="20"/>
        <v>7.732926167</v>
      </c>
      <c r="Q31" s="42"/>
    </row>
    <row r="32" ht="18.75" customHeight="1">
      <c r="B32" s="40" t="s">
        <v>43</v>
      </c>
      <c r="C32" s="41">
        <f t="shared" ref="C32:P32" si="21">((C30/C10)*100)</f>
        <v>24.19147555</v>
      </c>
      <c r="D32" s="41">
        <f t="shared" si="21"/>
        <v>44.1885084</v>
      </c>
      <c r="E32" s="41">
        <f t="shared" si="21"/>
        <v>15.21509896</v>
      </c>
      <c r="F32" s="41">
        <f t="shared" si="21"/>
        <v>23.81759961</v>
      </c>
      <c r="G32" s="41">
        <f t="shared" si="21"/>
        <v>21.62434356</v>
      </c>
      <c r="H32" s="41">
        <f t="shared" si="21"/>
        <v>10.43261753</v>
      </c>
      <c r="I32" s="41">
        <f t="shared" si="21"/>
        <v>30.43045728</v>
      </c>
      <c r="J32" s="41">
        <f t="shared" si="21"/>
        <v>3.822387747</v>
      </c>
      <c r="K32" s="41">
        <f t="shared" si="21"/>
        <v>125.5164135</v>
      </c>
      <c r="L32" s="41">
        <f t="shared" si="21"/>
        <v>10.41996438</v>
      </c>
      <c r="M32" s="41">
        <f t="shared" si="21"/>
        <v>18.61830491</v>
      </c>
      <c r="N32" s="41">
        <f t="shared" si="21"/>
        <v>2.07567063</v>
      </c>
      <c r="O32" s="41">
        <f t="shared" si="21"/>
        <v>10.89592799</v>
      </c>
      <c r="P32" s="41">
        <f t="shared" si="21"/>
        <v>22.42548589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6.71"/>
    <col customWidth="1" min="12" max="14" width="8.71"/>
    <col customWidth="1" min="15" max="15" width="9.86"/>
    <col customWidth="1" min="16" max="16" width="22.0"/>
    <col customWidth="1" min="17" max="17" width="11.57"/>
    <col customWidth="1" min="18" max="18" width="12.43"/>
    <col customWidth="1" min="19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168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54">
        <f t="shared" ref="C4:O4" si="1">+R4</f>
        <v>30586831.03</v>
      </c>
      <c r="D4" s="54">
        <f t="shared" si="1"/>
        <v>34675695.69</v>
      </c>
      <c r="E4" s="54">
        <f t="shared" si="1"/>
        <v>38835004.27</v>
      </c>
      <c r="F4" s="54">
        <f t="shared" si="1"/>
        <v>26502355.62</v>
      </c>
      <c r="G4" s="54">
        <f t="shared" si="1"/>
        <v>23273938.16</v>
      </c>
      <c r="H4" s="54">
        <f t="shared" si="1"/>
        <v>14313099.4</v>
      </c>
      <c r="I4" s="54">
        <f t="shared" si="1"/>
        <v>11867025.33</v>
      </c>
      <c r="J4" s="54">
        <f t="shared" si="1"/>
        <v>15920868.12</v>
      </c>
      <c r="K4" s="54">
        <f t="shared" si="1"/>
        <v>234154.0263</v>
      </c>
      <c r="L4" s="54">
        <f t="shared" si="1"/>
        <v>17279481.07</v>
      </c>
      <c r="M4" s="54">
        <f t="shared" si="1"/>
        <v>4344674.592</v>
      </c>
      <c r="N4" s="54">
        <f t="shared" si="1"/>
        <v>24010680.23</v>
      </c>
      <c r="O4" s="54">
        <f t="shared" si="1"/>
        <v>9124996.003</v>
      </c>
      <c r="P4" s="13">
        <v>2.5464249337835997E8</v>
      </c>
      <c r="R4" s="72">
        <v>3.058683103152E7</v>
      </c>
      <c r="S4" s="72">
        <v>3.467569569421E7</v>
      </c>
      <c r="T4" s="72">
        <v>3.883500427264E7</v>
      </c>
      <c r="U4" s="72">
        <v>2.650235562333E7</v>
      </c>
      <c r="V4" s="72">
        <v>2.327393816202E7</v>
      </c>
      <c r="W4" s="72">
        <v>1.4313099400190001E7</v>
      </c>
      <c r="X4" s="72">
        <v>1.186702532875E7</v>
      </c>
      <c r="Y4" s="72">
        <v>1.592086812386E7</v>
      </c>
      <c r="Z4" s="72">
        <v>234154.02628999998</v>
      </c>
      <c r="AA4" s="72">
        <v>1.7279481070580002E7</v>
      </c>
      <c r="AB4" s="72">
        <v>4344674.59212</v>
      </c>
      <c r="AC4" s="72">
        <v>2.4010680228669997E7</v>
      </c>
      <c r="AD4" s="72">
        <v>9124996.002600001</v>
      </c>
      <c r="AE4" s="72">
        <v>2.5096880355678E8</v>
      </c>
      <c r="AF4" s="66">
        <v>0.0</v>
      </c>
    </row>
    <row r="5" ht="18.0" customHeight="1">
      <c r="A5" s="7"/>
      <c r="B5" s="12" t="s">
        <v>21</v>
      </c>
      <c r="C5" s="14">
        <f t="shared" ref="C5:P5" si="2">C6+C8-(C7*0.4)-(C9*0.3)</f>
        <v>6471429.295</v>
      </c>
      <c r="D5" s="14">
        <f t="shared" si="2"/>
        <v>8686555.213</v>
      </c>
      <c r="E5" s="14">
        <f t="shared" si="2"/>
        <v>6701790.854</v>
      </c>
      <c r="F5" s="14">
        <f t="shared" si="2"/>
        <v>5522337.017</v>
      </c>
      <c r="G5" s="14">
        <f t="shared" si="2"/>
        <v>4838048.955</v>
      </c>
      <c r="H5" s="14">
        <f t="shared" si="2"/>
        <v>2012508.535</v>
      </c>
      <c r="I5" s="14">
        <f t="shared" si="2"/>
        <v>2067352.488</v>
      </c>
      <c r="J5" s="14">
        <f t="shared" si="2"/>
        <v>2159410.189</v>
      </c>
      <c r="K5" s="14">
        <f t="shared" si="2"/>
        <v>106809.6067</v>
      </c>
      <c r="L5" s="14">
        <f t="shared" si="2"/>
        <v>2589392.566</v>
      </c>
      <c r="M5" s="14">
        <f t="shared" si="2"/>
        <v>491793.6584</v>
      </c>
      <c r="N5" s="14">
        <f t="shared" si="2"/>
        <v>2073907.777</v>
      </c>
      <c r="O5" s="14">
        <f t="shared" si="2"/>
        <v>729118.9144</v>
      </c>
      <c r="P5" s="14">
        <f t="shared" si="2"/>
        <v>44450455.07</v>
      </c>
      <c r="Q5" s="15"/>
      <c r="R5" s="70">
        <v>5294627.86524</v>
      </c>
      <c r="S5" s="70">
        <v>6149852.61106</v>
      </c>
      <c r="T5" s="70">
        <v>3530339.8797</v>
      </c>
      <c r="U5" s="70">
        <v>2812465.1666599996</v>
      </c>
      <c r="V5" s="70">
        <v>2917827.15558</v>
      </c>
      <c r="W5" s="70">
        <v>968498.80871</v>
      </c>
      <c r="X5" s="70">
        <v>1537710.07667</v>
      </c>
      <c r="Y5" s="70">
        <v>1093352.5586700002</v>
      </c>
      <c r="Z5" s="70">
        <v>128544.54006</v>
      </c>
      <c r="AA5" s="70">
        <v>1039412.65976</v>
      </c>
      <c r="AB5" s="70">
        <v>386839.13844999997</v>
      </c>
      <c r="AC5" s="70">
        <v>796322.52009</v>
      </c>
      <c r="AD5" s="70">
        <v>760426.79095</v>
      </c>
      <c r="AE5" s="70">
        <v>2.7416219771599997E7</v>
      </c>
      <c r="AF5" s="66">
        <v>0.0</v>
      </c>
    </row>
    <row r="6" ht="18.0" customHeight="1">
      <c r="A6" s="7"/>
      <c r="B6" s="17" t="s">
        <v>22</v>
      </c>
      <c r="C6" s="18">
        <f t="shared" ref="C6:P6" si="3">+R5</f>
        <v>5294627.865</v>
      </c>
      <c r="D6" s="18">
        <f t="shared" si="3"/>
        <v>6149852.611</v>
      </c>
      <c r="E6" s="18">
        <f t="shared" si="3"/>
        <v>3530339.88</v>
      </c>
      <c r="F6" s="18">
        <f t="shared" si="3"/>
        <v>2812465.167</v>
      </c>
      <c r="G6" s="18">
        <f t="shared" si="3"/>
        <v>2917827.156</v>
      </c>
      <c r="H6" s="18">
        <f t="shared" si="3"/>
        <v>968498.8087</v>
      </c>
      <c r="I6" s="18">
        <f t="shared" si="3"/>
        <v>1537710.077</v>
      </c>
      <c r="J6" s="18">
        <f t="shared" si="3"/>
        <v>1093352.559</v>
      </c>
      <c r="K6" s="18">
        <f t="shared" si="3"/>
        <v>128544.5401</v>
      </c>
      <c r="L6" s="18">
        <f t="shared" si="3"/>
        <v>1039412.66</v>
      </c>
      <c r="M6" s="18">
        <f t="shared" si="3"/>
        <v>386839.1385</v>
      </c>
      <c r="N6" s="18">
        <f t="shared" si="3"/>
        <v>796322.5201</v>
      </c>
      <c r="O6" s="18">
        <f t="shared" si="3"/>
        <v>760426.791</v>
      </c>
      <c r="P6" s="18">
        <f t="shared" si="3"/>
        <v>27416219.77</v>
      </c>
      <c r="Q6" s="17"/>
      <c r="R6" s="69">
        <v>4005001.9556199997</v>
      </c>
      <c r="S6" s="69">
        <v>3709652.43516</v>
      </c>
      <c r="T6" s="69">
        <v>2211371.91366</v>
      </c>
      <c r="U6" s="69">
        <v>1525689.2351300002</v>
      </c>
      <c r="V6" s="69">
        <v>1550706.7431400002</v>
      </c>
      <c r="W6" s="69">
        <v>386284.09764999995</v>
      </c>
      <c r="X6" s="69">
        <v>878992.10012</v>
      </c>
      <c r="Y6" s="69">
        <v>790170.17066</v>
      </c>
      <c r="Z6" s="69">
        <v>102200.58631999999</v>
      </c>
      <c r="AA6" s="69">
        <v>568735.88438</v>
      </c>
      <c r="AB6" s="69">
        <v>253707.52331</v>
      </c>
      <c r="AC6" s="69">
        <v>378224.98089999997</v>
      </c>
      <c r="AD6" s="69">
        <v>202310.0</v>
      </c>
      <c r="AE6" s="69">
        <v>1.656304762605E7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4005001.956</v>
      </c>
      <c r="D7" s="18">
        <f t="shared" si="4"/>
        <v>3709652.435</v>
      </c>
      <c r="E7" s="18">
        <f t="shared" si="4"/>
        <v>2211371.914</v>
      </c>
      <c r="F7" s="18">
        <f t="shared" si="4"/>
        <v>1525689.235</v>
      </c>
      <c r="G7" s="18">
        <f t="shared" si="4"/>
        <v>1550706.743</v>
      </c>
      <c r="H7" s="18">
        <f t="shared" si="4"/>
        <v>386284.0977</v>
      </c>
      <c r="I7" s="18">
        <f t="shared" si="4"/>
        <v>878992.1001</v>
      </c>
      <c r="J7" s="18">
        <f t="shared" si="4"/>
        <v>790170.1707</v>
      </c>
      <c r="K7" s="18">
        <f t="shared" si="4"/>
        <v>102200.5863</v>
      </c>
      <c r="L7" s="18">
        <f t="shared" si="4"/>
        <v>568735.8844</v>
      </c>
      <c r="M7" s="18">
        <f t="shared" si="4"/>
        <v>253707.5233</v>
      </c>
      <c r="N7" s="18">
        <f t="shared" si="4"/>
        <v>378224.9809</v>
      </c>
      <c r="O7" s="18">
        <f t="shared" si="4"/>
        <v>202310</v>
      </c>
      <c r="P7" s="18">
        <f t="shared" si="4"/>
        <v>16563047.63</v>
      </c>
      <c r="Q7" s="17"/>
      <c r="R7" s="70">
        <v>3121483.37656</v>
      </c>
      <c r="S7" s="70">
        <v>4569088.37363</v>
      </c>
      <c r="T7" s="70">
        <v>4544996.7708</v>
      </c>
      <c r="U7" s="70">
        <v>3752459.01</v>
      </c>
      <c r="V7" s="70">
        <v>2715578.3819899997</v>
      </c>
      <c r="W7" s="70">
        <v>1330430.33785</v>
      </c>
      <c r="X7" s="70">
        <v>1006993.09454</v>
      </c>
      <c r="Y7" s="70">
        <v>1468753.2819</v>
      </c>
      <c r="Z7" s="70">
        <v>21401.42003</v>
      </c>
      <c r="AA7" s="70">
        <v>1871076.69554</v>
      </c>
      <c r="AB7" s="70">
        <v>238507.627</v>
      </c>
      <c r="AC7" s="70">
        <v>1743385.48626</v>
      </c>
      <c r="AD7" s="70">
        <v>70700.73731999999</v>
      </c>
      <c r="AE7" s="70">
        <v>2.645485459342E7</v>
      </c>
      <c r="AF7" s="66">
        <v>0.0</v>
      </c>
    </row>
    <row r="8" ht="18.0" customHeight="1">
      <c r="A8" s="7"/>
      <c r="B8" s="17" t="s">
        <v>24</v>
      </c>
      <c r="C8" s="18">
        <f t="shared" ref="C8:P8" si="5">+R7</f>
        <v>3121483.377</v>
      </c>
      <c r="D8" s="18">
        <f t="shared" si="5"/>
        <v>4569088.374</v>
      </c>
      <c r="E8" s="18">
        <f t="shared" si="5"/>
        <v>4544996.771</v>
      </c>
      <c r="F8" s="18">
        <f t="shared" si="5"/>
        <v>3752459.01</v>
      </c>
      <c r="G8" s="18">
        <f t="shared" si="5"/>
        <v>2715578.382</v>
      </c>
      <c r="H8" s="18">
        <f t="shared" si="5"/>
        <v>1330430.338</v>
      </c>
      <c r="I8" s="18">
        <f t="shared" si="5"/>
        <v>1006993.095</v>
      </c>
      <c r="J8" s="18">
        <f t="shared" si="5"/>
        <v>1468753.282</v>
      </c>
      <c r="K8" s="18">
        <f t="shared" si="5"/>
        <v>21401.42003</v>
      </c>
      <c r="L8" s="18">
        <f t="shared" si="5"/>
        <v>1871076.696</v>
      </c>
      <c r="M8" s="18">
        <f t="shared" si="5"/>
        <v>238507.627</v>
      </c>
      <c r="N8" s="18">
        <f t="shared" si="5"/>
        <v>1743385.486</v>
      </c>
      <c r="O8" s="18">
        <f t="shared" si="5"/>
        <v>70700.73732</v>
      </c>
      <c r="P8" s="18">
        <f t="shared" si="5"/>
        <v>26454854.59</v>
      </c>
      <c r="Q8" s="17"/>
      <c r="R8" s="69">
        <v>1142270.54991</v>
      </c>
      <c r="S8" s="69">
        <v>1828415.9936300002</v>
      </c>
      <c r="T8" s="69">
        <v>1629990.104</v>
      </c>
      <c r="U8" s="69">
        <v>1441038.2198800002</v>
      </c>
      <c r="V8" s="69">
        <v>583579.6164500001</v>
      </c>
      <c r="W8" s="69">
        <v>439689.90956</v>
      </c>
      <c r="X8" s="69">
        <v>419179.47779000003</v>
      </c>
      <c r="Y8" s="69">
        <v>288758.61</v>
      </c>
      <c r="Z8" s="69">
        <v>7520.39621</v>
      </c>
      <c r="AA8" s="69">
        <v>312008.11894</v>
      </c>
      <c r="AB8" s="69">
        <v>106900.3256</v>
      </c>
      <c r="AC8" s="69">
        <v>1048367.45823</v>
      </c>
      <c r="AD8" s="69">
        <v>70282.04628</v>
      </c>
      <c r="AE8" s="69">
        <v>9318000.82648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1142270.55</v>
      </c>
      <c r="D9" s="18">
        <f t="shared" si="6"/>
        <v>1828415.994</v>
      </c>
      <c r="E9" s="18">
        <f t="shared" si="6"/>
        <v>1629990.104</v>
      </c>
      <c r="F9" s="18">
        <f t="shared" si="6"/>
        <v>1441038.22</v>
      </c>
      <c r="G9" s="18">
        <f t="shared" si="6"/>
        <v>583579.6165</v>
      </c>
      <c r="H9" s="18">
        <f t="shared" si="6"/>
        <v>439689.9096</v>
      </c>
      <c r="I9" s="18">
        <f t="shared" si="6"/>
        <v>419179.4778</v>
      </c>
      <c r="J9" s="18">
        <f t="shared" si="6"/>
        <v>288758.61</v>
      </c>
      <c r="K9" s="18">
        <f t="shared" si="6"/>
        <v>7520.39621</v>
      </c>
      <c r="L9" s="18">
        <f t="shared" si="6"/>
        <v>312008.1189</v>
      </c>
      <c r="M9" s="18">
        <f t="shared" si="6"/>
        <v>106900.3256</v>
      </c>
      <c r="N9" s="18">
        <f t="shared" si="6"/>
        <v>1048367.458</v>
      </c>
      <c r="O9" s="18">
        <f t="shared" si="6"/>
        <v>70282.04628</v>
      </c>
      <c r="P9" s="18">
        <f t="shared" si="6"/>
        <v>9318000.826</v>
      </c>
      <c r="Q9" s="17"/>
      <c r="R9" s="69">
        <v>4754706.76225</v>
      </c>
      <c r="S9" s="69">
        <v>3833251.14408</v>
      </c>
      <c r="T9" s="69">
        <v>5442837.94846</v>
      </c>
      <c r="U9" s="69">
        <v>4063107.23727</v>
      </c>
      <c r="V9" s="69">
        <v>3632894.24977</v>
      </c>
      <c r="W9" s="69">
        <v>1835675.19219</v>
      </c>
      <c r="X9" s="69">
        <v>1271383.06277</v>
      </c>
      <c r="Y9" s="69">
        <v>7614.97224</v>
      </c>
      <c r="Z9" s="69">
        <v>40070.98206</v>
      </c>
      <c r="AA9" s="69">
        <v>860546.48252</v>
      </c>
      <c r="AB9" s="69">
        <v>317725.41777999996</v>
      </c>
      <c r="AC9" s="69">
        <v>3287977.11647</v>
      </c>
      <c r="AD9" s="69">
        <v>9304.57186</v>
      </c>
      <c r="AE9" s="69">
        <v>2.935709513972E7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11736350.19</v>
      </c>
      <c r="D10" s="14">
        <f t="shared" si="7"/>
        <v>13168228.9</v>
      </c>
      <c r="E10" s="14">
        <f t="shared" si="7"/>
        <v>14969695.42</v>
      </c>
      <c r="F10" s="14">
        <f t="shared" si="7"/>
        <v>8602583.877</v>
      </c>
      <c r="G10" s="14">
        <f t="shared" si="7"/>
        <v>8098502.607</v>
      </c>
      <c r="H10" s="14">
        <f t="shared" si="7"/>
        <v>4129157.145</v>
      </c>
      <c r="I10" s="14">
        <f t="shared" si="7"/>
        <v>2854985.509</v>
      </c>
      <c r="J10" s="14">
        <f t="shared" si="7"/>
        <v>3409443.232</v>
      </c>
      <c r="K10" s="14">
        <f t="shared" si="7"/>
        <v>58663.80486</v>
      </c>
      <c r="L10" s="14">
        <f t="shared" si="7"/>
        <v>4793223.98</v>
      </c>
      <c r="M10" s="14">
        <f t="shared" si="7"/>
        <v>642519.1384</v>
      </c>
      <c r="N10" s="14">
        <f t="shared" si="7"/>
        <v>6505538.19</v>
      </c>
      <c r="O10" s="14">
        <f t="shared" si="7"/>
        <v>1898221.901</v>
      </c>
      <c r="P10" s="14">
        <f t="shared" si="7"/>
        <v>80867113.9</v>
      </c>
      <c r="Q10" s="15"/>
      <c r="R10" s="69">
        <v>6975542.3696800005</v>
      </c>
      <c r="S10" s="69">
        <v>9333831.62024</v>
      </c>
      <c r="T10" s="69">
        <v>9506540.989020001</v>
      </c>
      <c r="U10" s="69">
        <v>4532531.90726</v>
      </c>
      <c r="V10" s="69">
        <v>4462882.04478</v>
      </c>
      <c r="W10" s="69">
        <v>2291455.9708200004</v>
      </c>
      <c r="X10" s="69">
        <v>1578991.72069</v>
      </c>
      <c r="Y10" s="69">
        <v>3399319.8657199997</v>
      </c>
      <c r="Z10" s="69">
        <v>18580.78268</v>
      </c>
      <c r="AA10" s="69">
        <v>3931245.5913299997</v>
      </c>
      <c r="AB10" s="69">
        <v>323258.55156</v>
      </c>
      <c r="AC10" s="69">
        <v>3215717.74206</v>
      </c>
      <c r="AD10" s="69">
        <v>1886738.4428299998</v>
      </c>
      <c r="AE10" s="69">
        <v>5.145663759867E7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4754706.762</v>
      </c>
      <c r="D11" s="18">
        <f t="shared" si="8"/>
        <v>3833251.144</v>
      </c>
      <c r="E11" s="18">
        <f t="shared" si="8"/>
        <v>5442837.948</v>
      </c>
      <c r="F11" s="18">
        <f t="shared" si="8"/>
        <v>4063107.237</v>
      </c>
      <c r="G11" s="18">
        <f t="shared" si="8"/>
        <v>3632894.25</v>
      </c>
      <c r="H11" s="18">
        <f t="shared" si="8"/>
        <v>1835675.192</v>
      </c>
      <c r="I11" s="18">
        <f t="shared" si="8"/>
        <v>1271383.063</v>
      </c>
      <c r="J11" s="18">
        <f t="shared" si="8"/>
        <v>7614.97224</v>
      </c>
      <c r="K11" s="18">
        <f t="shared" si="8"/>
        <v>40070.98206</v>
      </c>
      <c r="L11" s="18">
        <f t="shared" si="8"/>
        <v>860546.4825</v>
      </c>
      <c r="M11" s="18">
        <f t="shared" si="8"/>
        <v>317725.4178</v>
      </c>
      <c r="N11" s="18">
        <f t="shared" si="8"/>
        <v>3287977.116</v>
      </c>
      <c r="O11" s="18">
        <f t="shared" si="8"/>
        <v>9304.57186</v>
      </c>
      <c r="P11" s="18">
        <f t="shared" si="8"/>
        <v>29357095.14</v>
      </c>
      <c r="Q11" s="17"/>
      <c r="R11" s="69">
        <v>6101.05619</v>
      </c>
      <c r="S11" s="69">
        <v>1146.13582</v>
      </c>
      <c r="T11" s="69">
        <v>20316.487149999997</v>
      </c>
      <c r="U11" s="69">
        <v>6944.7323</v>
      </c>
      <c r="V11" s="69">
        <v>2726.31239</v>
      </c>
      <c r="W11" s="69">
        <v>2025.98199</v>
      </c>
      <c r="X11" s="69">
        <v>4610.72566</v>
      </c>
      <c r="Y11" s="69">
        <v>2508.39444</v>
      </c>
      <c r="Z11" s="69">
        <v>12.04012</v>
      </c>
      <c r="AA11" s="69">
        <v>1431.90623</v>
      </c>
      <c r="AB11" s="69">
        <v>1535.16904</v>
      </c>
      <c r="AC11" s="69">
        <v>1843.3311999999999</v>
      </c>
      <c r="AD11" s="69">
        <v>2178.8864900000003</v>
      </c>
      <c r="AE11" s="69">
        <v>53381.15902000001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6975542.37</v>
      </c>
      <c r="D12" s="18">
        <f t="shared" si="9"/>
        <v>9333831.62</v>
      </c>
      <c r="E12" s="18">
        <f t="shared" si="9"/>
        <v>9506540.989</v>
      </c>
      <c r="F12" s="18">
        <f t="shared" si="9"/>
        <v>4532531.907</v>
      </c>
      <c r="G12" s="18">
        <f t="shared" si="9"/>
        <v>4462882.045</v>
      </c>
      <c r="H12" s="18">
        <f t="shared" si="9"/>
        <v>2291455.971</v>
      </c>
      <c r="I12" s="18">
        <f t="shared" si="9"/>
        <v>1578991.721</v>
      </c>
      <c r="J12" s="18">
        <f t="shared" si="9"/>
        <v>3399319.866</v>
      </c>
      <c r="K12" s="18">
        <f t="shared" si="9"/>
        <v>18580.78268</v>
      </c>
      <c r="L12" s="18">
        <f t="shared" si="9"/>
        <v>3931245.591</v>
      </c>
      <c r="M12" s="18">
        <f t="shared" si="9"/>
        <v>323258.5516</v>
      </c>
      <c r="N12" s="18">
        <f t="shared" si="9"/>
        <v>3215717.742</v>
      </c>
      <c r="O12" s="18">
        <f t="shared" si="9"/>
        <v>1886738.443</v>
      </c>
      <c r="P12" s="18">
        <f t="shared" si="9"/>
        <v>51456637.6</v>
      </c>
      <c r="Q12" s="17"/>
    </row>
    <row r="13" ht="20.25" customHeight="1">
      <c r="A13" s="7"/>
      <c r="B13" s="17" t="s">
        <v>169</v>
      </c>
      <c r="C13" s="18">
        <f t="shared" ref="C13:P13" si="10">+R11</f>
        <v>6101.05619</v>
      </c>
      <c r="D13" s="18">
        <f t="shared" si="10"/>
        <v>1146.13582</v>
      </c>
      <c r="E13" s="18">
        <f t="shared" si="10"/>
        <v>20316.48715</v>
      </c>
      <c r="F13" s="18">
        <f t="shared" si="10"/>
        <v>6944.7323</v>
      </c>
      <c r="G13" s="18">
        <f t="shared" si="10"/>
        <v>2726.31239</v>
      </c>
      <c r="H13" s="18">
        <f t="shared" si="10"/>
        <v>2025.98199</v>
      </c>
      <c r="I13" s="18">
        <f t="shared" si="10"/>
        <v>4610.72566</v>
      </c>
      <c r="J13" s="18">
        <f t="shared" si="10"/>
        <v>2508.39444</v>
      </c>
      <c r="K13" s="18">
        <f t="shared" si="10"/>
        <v>12.04012</v>
      </c>
      <c r="L13" s="18">
        <f t="shared" si="10"/>
        <v>1431.90623</v>
      </c>
      <c r="M13" s="18">
        <f t="shared" si="10"/>
        <v>1535.16904</v>
      </c>
      <c r="N13" s="18">
        <f t="shared" si="10"/>
        <v>1843.3312</v>
      </c>
      <c r="O13" s="18">
        <f t="shared" si="10"/>
        <v>2178.88649</v>
      </c>
      <c r="P13" s="18">
        <f t="shared" si="10"/>
        <v>53381.15902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  <c r="Q15" s="23"/>
    </row>
    <row r="16" ht="19.5" customHeight="1">
      <c r="B16" s="19" t="s">
        <v>170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12">C16*C10</f>
        <v>340354.1555</v>
      </c>
      <c r="D17" s="27">
        <f t="shared" si="12"/>
        <v>381878.6381</v>
      </c>
      <c r="E17" s="27">
        <f t="shared" si="12"/>
        <v>434121.1673</v>
      </c>
      <c r="F17" s="27">
        <f t="shared" si="12"/>
        <v>249474.9324</v>
      </c>
      <c r="G17" s="27">
        <f t="shared" si="12"/>
        <v>234856.5756</v>
      </c>
      <c r="H17" s="27">
        <f t="shared" si="12"/>
        <v>119745.5572</v>
      </c>
      <c r="I17" s="27">
        <f t="shared" si="12"/>
        <v>82794.57976</v>
      </c>
      <c r="J17" s="27">
        <f t="shared" si="12"/>
        <v>98873.85374</v>
      </c>
      <c r="K17" s="27">
        <f t="shared" si="12"/>
        <v>1701.250341</v>
      </c>
      <c r="L17" s="27">
        <f t="shared" si="12"/>
        <v>139003.4954</v>
      </c>
      <c r="M17" s="27">
        <f t="shared" si="12"/>
        <v>18633.05501</v>
      </c>
      <c r="N17" s="27">
        <f t="shared" si="12"/>
        <v>188660.6075</v>
      </c>
      <c r="O17" s="27">
        <f t="shared" si="12"/>
        <v>55048.43513</v>
      </c>
      <c r="P17" s="27">
        <f t="shared" si="12"/>
        <v>2345146.303</v>
      </c>
      <c r="Q17" s="28"/>
    </row>
    <row r="18" ht="29.25" customHeight="1">
      <c r="B18" s="29" t="s">
        <v>171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13">C9*C18</f>
        <v>799589.3849</v>
      </c>
      <c r="D19" s="27">
        <f t="shared" si="13"/>
        <v>1279891.196</v>
      </c>
      <c r="E19" s="27">
        <f t="shared" si="13"/>
        <v>1140993.073</v>
      </c>
      <c r="F19" s="27">
        <f t="shared" si="13"/>
        <v>1008726.754</v>
      </c>
      <c r="G19" s="27">
        <f t="shared" si="13"/>
        <v>408505.7315</v>
      </c>
      <c r="H19" s="27">
        <f t="shared" si="13"/>
        <v>307782.9367</v>
      </c>
      <c r="I19" s="27">
        <f t="shared" si="13"/>
        <v>293425.6345</v>
      </c>
      <c r="J19" s="27">
        <f t="shared" si="13"/>
        <v>202131.027</v>
      </c>
      <c r="K19" s="27">
        <f t="shared" si="13"/>
        <v>5264.277347</v>
      </c>
      <c r="L19" s="27">
        <f t="shared" si="13"/>
        <v>218405.6833</v>
      </c>
      <c r="M19" s="27">
        <f t="shared" si="13"/>
        <v>74830.22792</v>
      </c>
      <c r="N19" s="27">
        <f t="shared" si="13"/>
        <v>733857.2208</v>
      </c>
      <c r="O19" s="27">
        <f t="shared" si="13"/>
        <v>49197.4324</v>
      </c>
      <c r="P19" s="27">
        <f t="shared" si="13"/>
        <v>6522600.579</v>
      </c>
      <c r="Q19" s="28"/>
    </row>
    <row r="20" ht="31.5" customHeight="1">
      <c r="B20" s="29" t="s">
        <v>172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14">C20*C4</f>
        <v>1437581.058</v>
      </c>
      <c r="D21" s="27">
        <f t="shared" si="14"/>
        <v>1629757.698</v>
      </c>
      <c r="E21" s="27">
        <f t="shared" si="14"/>
        <v>1825245.201</v>
      </c>
      <c r="F21" s="27">
        <f t="shared" si="14"/>
        <v>1245610.714</v>
      </c>
      <c r="G21" s="27">
        <f t="shared" si="14"/>
        <v>1093875.094</v>
      </c>
      <c r="H21" s="27">
        <f t="shared" si="14"/>
        <v>672715.6718</v>
      </c>
      <c r="I21" s="27">
        <f t="shared" si="14"/>
        <v>557750.1905</v>
      </c>
      <c r="J21" s="27">
        <f t="shared" si="14"/>
        <v>748280.8018</v>
      </c>
      <c r="K21" s="27">
        <f t="shared" si="14"/>
        <v>11005.23924</v>
      </c>
      <c r="L21" s="27">
        <f t="shared" si="14"/>
        <v>812135.6103</v>
      </c>
      <c r="M21" s="27">
        <f t="shared" si="14"/>
        <v>204199.7058</v>
      </c>
      <c r="N21" s="27">
        <f t="shared" si="14"/>
        <v>1128501.971</v>
      </c>
      <c r="O21" s="27">
        <f t="shared" si="14"/>
        <v>428874.8121</v>
      </c>
      <c r="P21" s="27">
        <f t="shared" si="14"/>
        <v>11968197.19</v>
      </c>
      <c r="Q21" s="28"/>
    </row>
    <row r="22" ht="32.25" customHeight="1">
      <c r="B22" s="29" t="s">
        <v>173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16">C5-C21</f>
        <v>5033848.236</v>
      </c>
      <c r="D26" s="27">
        <f t="shared" si="16"/>
        <v>7056797.515</v>
      </c>
      <c r="E26" s="27">
        <f t="shared" si="16"/>
        <v>4876545.653</v>
      </c>
      <c r="F26" s="27">
        <f t="shared" si="16"/>
        <v>4276726.302</v>
      </c>
      <c r="G26" s="27">
        <f t="shared" si="16"/>
        <v>3744173.862</v>
      </c>
      <c r="H26" s="27">
        <f t="shared" si="16"/>
        <v>1339792.863</v>
      </c>
      <c r="I26" s="27">
        <f t="shared" si="16"/>
        <v>1509602.297</v>
      </c>
      <c r="J26" s="27">
        <f t="shared" si="16"/>
        <v>1411129.387</v>
      </c>
      <c r="K26" s="27">
        <f t="shared" si="16"/>
        <v>95804.36746</v>
      </c>
      <c r="L26" s="27">
        <f t="shared" si="16"/>
        <v>1777256.956</v>
      </c>
      <c r="M26" s="27">
        <f t="shared" si="16"/>
        <v>287593.9526</v>
      </c>
      <c r="N26" s="27">
        <f t="shared" si="16"/>
        <v>945405.8058</v>
      </c>
      <c r="O26" s="27">
        <f t="shared" si="16"/>
        <v>300244.1023</v>
      </c>
      <c r="P26" s="27">
        <f t="shared" si="16"/>
        <v>32482257.88</v>
      </c>
      <c r="Q26" s="28"/>
    </row>
    <row r="27" ht="18.75" customHeight="1">
      <c r="B27" s="40" t="s">
        <v>42</v>
      </c>
      <c r="C27" s="41">
        <f t="shared" ref="C27:P27" si="17">C26/C17</f>
        <v>14.79003019</v>
      </c>
      <c r="D27" s="41">
        <f t="shared" si="17"/>
        <v>18.47916278</v>
      </c>
      <c r="E27" s="41">
        <f t="shared" si="17"/>
        <v>11.23314415</v>
      </c>
      <c r="F27" s="41">
        <f t="shared" si="17"/>
        <v>17.14290995</v>
      </c>
      <c r="G27" s="41">
        <f t="shared" si="17"/>
        <v>15.94238463</v>
      </c>
      <c r="H27" s="41">
        <f t="shared" si="17"/>
        <v>11.18866448</v>
      </c>
      <c r="I27" s="41">
        <f t="shared" si="17"/>
        <v>18.23310538</v>
      </c>
      <c r="J27" s="41">
        <f t="shared" si="17"/>
        <v>14.27201767</v>
      </c>
      <c r="K27" s="41">
        <f t="shared" si="17"/>
        <v>56.31409156</v>
      </c>
      <c r="L27" s="41">
        <f t="shared" si="17"/>
        <v>12.78569974</v>
      </c>
      <c r="M27" s="41">
        <f t="shared" si="17"/>
        <v>15.43461083</v>
      </c>
      <c r="N27" s="41">
        <f t="shared" si="17"/>
        <v>5.011145773</v>
      </c>
      <c r="O27" s="41">
        <f t="shared" si="17"/>
        <v>5.454180515</v>
      </c>
      <c r="P27" s="41">
        <f t="shared" si="17"/>
        <v>13.85084497</v>
      </c>
      <c r="Q27" s="42"/>
    </row>
    <row r="28" ht="18.75" customHeight="1">
      <c r="B28" s="40" t="s">
        <v>43</v>
      </c>
      <c r="C28" s="41">
        <f t="shared" ref="C28:P28" si="18">((C26)/C10)*100</f>
        <v>42.89108756</v>
      </c>
      <c r="D28" s="41">
        <f t="shared" si="18"/>
        <v>53.58957206</v>
      </c>
      <c r="E28" s="41">
        <f t="shared" si="18"/>
        <v>32.57611805</v>
      </c>
      <c r="F28" s="41">
        <f t="shared" si="18"/>
        <v>49.71443887</v>
      </c>
      <c r="G28" s="41">
        <f t="shared" si="18"/>
        <v>46.23291543</v>
      </c>
      <c r="H28" s="41">
        <f t="shared" si="18"/>
        <v>32.447127</v>
      </c>
      <c r="I28" s="41">
        <f t="shared" si="18"/>
        <v>52.87600559</v>
      </c>
      <c r="J28" s="41">
        <f t="shared" si="18"/>
        <v>41.38885124</v>
      </c>
      <c r="K28" s="41">
        <f t="shared" si="18"/>
        <v>163.3108655</v>
      </c>
      <c r="L28" s="41">
        <f t="shared" si="18"/>
        <v>37.07852925</v>
      </c>
      <c r="M28" s="41">
        <f t="shared" si="18"/>
        <v>44.76037139</v>
      </c>
      <c r="N28" s="41">
        <f t="shared" si="18"/>
        <v>14.53232274</v>
      </c>
      <c r="O28" s="41">
        <f t="shared" si="18"/>
        <v>15.81712349</v>
      </c>
      <c r="P28" s="41">
        <f t="shared" si="18"/>
        <v>40.16745042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9">C6-(0.4*C7)+C19-C21</f>
        <v>3054635.409</v>
      </c>
      <c r="D30" s="27">
        <f t="shared" si="19"/>
        <v>4316125.135</v>
      </c>
      <c r="E30" s="27">
        <f t="shared" si="19"/>
        <v>1961538.986</v>
      </c>
      <c r="F30" s="27">
        <f t="shared" si="19"/>
        <v>1965305.512</v>
      </c>
      <c r="G30" s="27">
        <f t="shared" si="19"/>
        <v>1612175.096</v>
      </c>
      <c r="H30" s="27">
        <f t="shared" si="19"/>
        <v>449052.4345</v>
      </c>
      <c r="I30" s="27">
        <f t="shared" si="19"/>
        <v>921788.6806</v>
      </c>
      <c r="J30" s="27">
        <f t="shared" si="19"/>
        <v>231134.7156</v>
      </c>
      <c r="K30" s="27">
        <f t="shared" si="19"/>
        <v>81923.34364</v>
      </c>
      <c r="L30" s="27">
        <f t="shared" si="19"/>
        <v>218188.3789</v>
      </c>
      <c r="M30" s="27">
        <f t="shared" si="19"/>
        <v>155986.6512</v>
      </c>
      <c r="N30" s="27">
        <f t="shared" si="19"/>
        <v>250387.7777</v>
      </c>
      <c r="O30" s="27">
        <f t="shared" si="19"/>
        <v>299825.4112</v>
      </c>
      <c r="P30" s="27">
        <f t="shared" si="19"/>
        <v>15345404.11</v>
      </c>
      <c r="Q30" s="28"/>
    </row>
    <row r="31" ht="18.75" customHeight="1">
      <c r="B31" s="40" t="s">
        <v>42</v>
      </c>
      <c r="C31" s="41">
        <f t="shared" ref="C31:P31" si="20">C30/C17</f>
        <v>8.974873262</v>
      </c>
      <c r="D31" s="41">
        <f t="shared" si="20"/>
        <v>11.30234767</v>
      </c>
      <c r="E31" s="41">
        <f t="shared" si="20"/>
        <v>4.518413599</v>
      </c>
      <c r="F31" s="41">
        <f t="shared" si="20"/>
        <v>7.87776749</v>
      </c>
      <c r="G31" s="41">
        <f t="shared" si="20"/>
        <v>6.864509082</v>
      </c>
      <c r="H31" s="41">
        <f t="shared" si="20"/>
        <v>3.750055075</v>
      </c>
      <c r="I31" s="41">
        <f t="shared" si="20"/>
        <v>11.13344235</v>
      </c>
      <c r="J31" s="41">
        <f t="shared" si="20"/>
        <v>2.33767277</v>
      </c>
      <c r="K31" s="41">
        <f t="shared" si="20"/>
        <v>48.15478456</v>
      </c>
      <c r="L31" s="41">
        <f t="shared" si="20"/>
        <v>1.569661096</v>
      </c>
      <c r="M31" s="41">
        <f t="shared" si="20"/>
        <v>8.371501673</v>
      </c>
      <c r="N31" s="41">
        <f t="shared" si="20"/>
        <v>1.327186322</v>
      </c>
      <c r="O31" s="41">
        <f t="shared" si="20"/>
        <v>5.446574648</v>
      </c>
      <c r="P31" s="41">
        <f t="shared" si="20"/>
        <v>6.543474107</v>
      </c>
      <c r="Q31" s="42"/>
    </row>
    <row r="32" ht="18.75" customHeight="1">
      <c r="B32" s="40" t="s">
        <v>43</v>
      </c>
      <c r="C32" s="41">
        <f t="shared" ref="C32:P32" si="21">((C30/C10)*100)</f>
        <v>26.02713246</v>
      </c>
      <c r="D32" s="41">
        <f t="shared" si="21"/>
        <v>32.77680824</v>
      </c>
      <c r="E32" s="41">
        <f t="shared" si="21"/>
        <v>13.10339944</v>
      </c>
      <c r="F32" s="41">
        <f t="shared" si="21"/>
        <v>22.84552572</v>
      </c>
      <c r="G32" s="41">
        <f t="shared" si="21"/>
        <v>19.90707634</v>
      </c>
      <c r="H32" s="41">
        <f t="shared" si="21"/>
        <v>10.87515972</v>
      </c>
      <c r="I32" s="41">
        <f t="shared" si="21"/>
        <v>32.28698281</v>
      </c>
      <c r="J32" s="41">
        <f t="shared" si="21"/>
        <v>6.779251034</v>
      </c>
      <c r="K32" s="41">
        <f t="shared" si="21"/>
        <v>139.6488752</v>
      </c>
      <c r="L32" s="41">
        <f t="shared" si="21"/>
        <v>4.552017178</v>
      </c>
      <c r="M32" s="41">
        <f t="shared" si="21"/>
        <v>24.27735485</v>
      </c>
      <c r="N32" s="41">
        <f t="shared" si="21"/>
        <v>3.848840333</v>
      </c>
      <c r="O32" s="41">
        <f t="shared" si="21"/>
        <v>15.79506648</v>
      </c>
      <c r="P32" s="41">
        <f t="shared" si="21"/>
        <v>18.97607491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6.71"/>
    <col customWidth="1" min="12" max="14" width="8.71"/>
    <col customWidth="1" min="15" max="15" width="9.86"/>
    <col customWidth="1" min="16" max="16" width="22.0"/>
    <col customWidth="1" min="17" max="17" width="11.57"/>
    <col customWidth="1" min="18" max="18" width="12.43"/>
    <col customWidth="1" min="19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168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54">
        <f t="shared" ref="C4:O4" si="1">+R4</f>
        <v>30173307.85</v>
      </c>
      <c r="D4" s="54">
        <f t="shared" si="1"/>
        <v>33741782.2</v>
      </c>
      <c r="E4" s="54">
        <f t="shared" si="1"/>
        <v>39084443.52</v>
      </c>
      <c r="F4" s="54">
        <f t="shared" si="1"/>
        <v>26832243.96</v>
      </c>
      <c r="G4" s="54">
        <f t="shared" si="1"/>
        <v>23400669.97</v>
      </c>
      <c r="H4" s="54">
        <f t="shared" si="1"/>
        <v>14715251.02</v>
      </c>
      <c r="I4" s="54">
        <f t="shared" si="1"/>
        <v>11895700.55</v>
      </c>
      <c r="J4" s="54">
        <f t="shared" si="1"/>
        <v>15850709.67</v>
      </c>
      <c r="K4" s="54">
        <f t="shared" si="1"/>
        <v>223295.2522</v>
      </c>
      <c r="L4" s="54">
        <f t="shared" si="1"/>
        <v>17695819.67</v>
      </c>
      <c r="M4" s="54">
        <f t="shared" si="1"/>
        <v>4330984.185</v>
      </c>
      <c r="N4" s="54">
        <f t="shared" si="1"/>
        <v>24417344.7</v>
      </c>
      <c r="O4" s="54">
        <f t="shared" si="1"/>
        <v>9131549.294</v>
      </c>
      <c r="P4" s="13">
        <v>2.5464249337835997E8</v>
      </c>
      <c r="R4" s="72">
        <v>3.0173307854790002E7</v>
      </c>
      <c r="S4" s="72">
        <v>3.374178219958E7</v>
      </c>
      <c r="T4" s="72">
        <v>3.908444351828E7</v>
      </c>
      <c r="U4" s="72">
        <v>2.683224396467E7</v>
      </c>
      <c r="V4" s="72">
        <v>2.340066997193E7</v>
      </c>
      <c r="W4" s="72">
        <v>1.4715251017819999E7</v>
      </c>
      <c r="X4" s="72">
        <v>1.189570055164E7</v>
      </c>
      <c r="Y4" s="72">
        <v>1.585070966702E7</v>
      </c>
      <c r="Z4" s="72">
        <v>223295.25217</v>
      </c>
      <c r="AA4" s="72">
        <v>1.7695819674709998E7</v>
      </c>
      <c r="AB4" s="72">
        <v>4330984.1848100005</v>
      </c>
      <c r="AC4" s="72">
        <v>2.44173447025E7</v>
      </c>
      <c r="AD4" s="72">
        <v>9131549.293639999</v>
      </c>
      <c r="AE4" s="72">
        <v>2.5149310185356E8</v>
      </c>
      <c r="AF4" s="66">
        <v>0.0</v>
      </c>
    </row>
    <row r="5" ht="18.0" customHeight="1">
      <c r="A5" s="7"/>
      <c r="B5" s="12" t="s">
        <v>21</v>
      </c>
      <c r="C5" s="14">
        <f t="shared" ref="C5:P5" si="2">C6+C8-(C7*0.4)-(C9*0.3)</f>
        <v>6677110.498</v>
      </c>
      <c r="D5" s="14">
        <f t="shared" si="2"/>
        <v>7896483.352</v>
      </c>
      <c r="E5" s="14">
        <f t="shared" si="2"/>
        <v>6952206.92</v>
      </c>
      <c r="F5" s="14">
        <f t="shared" si="2"/>
        <v>5741392.419</v>
      </c>
      <c r="G5" s="14">
        <f t="shared" si="2"/>
        <v>4859828.926</v>
      </c>
      <c r="H5" s="14">
        <f t="shared" si="2"/>
        <v>2177025.019</v>
      </c>
      <c r="I5" s="14">
        <f t="shared" si="2"/>
        <v>2077117.555</v>
      </c>
      <c r="J5" s="14">
        <f t="shared" si="2"/>
        <v>2178331.231</v>
      </c>
      <c r="K5" s="14">
        <f t="shared" si="2"/>
        <v>93860.96827</v>
      </c>
      <c r="L5" s="14">
        <f t="shared" si="2"/>
        <v>2897333.165</v>
      </c>
      <c r="M5" s="14">
        <f t="shared" si="2"/>
        <v>557848.9796</v>
      </c>
      <c r="N5" s="14">
        <f t="shared" si="2"/>
        <v>2327230.262</v>
      </c>
      <c r="O5" s="14">
        <f t="shared" si="2"/>
        <v>731363.4787</v>
      </c>
      <c r="P5" s="14">
        <f t="shared" si="2"/>
        <v>45167132.77</v>
      </c>
      <c r="Q5" s="15"/>
      <c r="R5" s="70">
        <v>4406698.99762</v>
      </c>
      <c r="S5" s="70">
        <v>5305740.37309</v>
      </c>
      <c r="T5" s="70">
        <v>3886049.80775</v>
      </c>
      <c r="U5" s="70">
        <v>3037338.0591100003</v>
      </c>
      <c r="V5" s="70">
        <v>2995040.73275</v>
      </c>
      <c r="W5" s="70">
        <v>1252748.8735</v>
      </c>
      <c r="X5" s="70">
        <v>1485792.68754</v>
      </c>
      <c r="Y5" s="70">
        <v>1036065.06074</v>
      </c>
      <c r="Z5" s="70">
        <v>107806.33634000001</v>
      </c>
      <c r="AA5" s="70">
        <v>1387572.4523800001</v>
      </c>
      <c r="AB5" s="70">
        <v>420776.26999</v>
      </c>
      <c r="AC5" s="70">
        <v>1138804.70127</v>
      </c>
      <c r="AD5" s="70">
        <v>748937.57974</v>
      </c>
      <c r="AE5" s="70">
        <v>2.720937193182E7</v>
      </c>
      <c r="AF5" s="66">
        <v>0.0</v>
      </c>
    </row>
    <row r="6" ht="18.0" customHeight="1">
      <c r="A6" s="7"/>
      <c r="B6" s="17" t="s">
        <v>22</v>
      </c>
      <c r="C6" s="18">
        <f t="shared" ref="C6:P6" si="3">+R5</f>
        <v>4406698.998</v>
      </c>
      <c r="D6" s="18">
        <f t="shared" si="3"/>
        <v>5305740.373</v>
      </c>
      <c r="E6" s="18">
        <f t="shared" si="3"/>
        <v>3886049.808</v>
      </c>
      <c r="F6" s="18">
        <f t="shared" si="3"/>
        <v>3037338.059</v>
      </c>
      <c r="G6" s="18">
        <f t="shared" si="3"/>
        <v>2995040.733</v>
      </c>
      <c r="H6" s="18">
        <f t="shared" si="3"/>
        <v>1252748.874</v>
      </c>
      <c r="I6" s="18">
        <f t="shared" si="3"/>
        <v>1485792.688</v>
      </c>
      <c r="J6" s="18">
        <f t="shared" si="3"/>
        <v>1036065.061</v>
      </c>
      <c r="K6" s="18">
        <f t="shared" si="3"/>
        <v>107806.3363</v>
      </c>
      <c r="L6" s="18">
        <f t="shared" si="3"/>
        <v>1387572.452</v>
      </c>
      <c r="M6" s="18">
        <f t="shared" si="3"/>
        <v>420776.27</v>
      </c>
      <c r="N6" s="18">
        <f t="shared" si="3"/>
        <v>1138804.701</v>
      </c>
      <c r="O6" s="18">
        <f t="shared" si="3"/>
        <v>748937.5797</v>
      </c>
      <c r="P6" s="18">
        <f t="shared" si="3"/>
        <v>27209371.93</v>
      </c>
      <c r="Q6" s="17"/>
      <c r="R6" s="69">
        <v>2972802.53207</v>
      </c>
      <c r="S6" s="69">
        <v>3088246.1382199996</v>
      </c>
      <c r="T6" s="69">
        <v>2605323.89413</v>
      </c>
      <c r="U6" s="69">
        <v>1679442.20036</v>
      </c>
      <c r="V6" s="69">
        <v>1717946.10025</v>
      </c>
      <c r="W6" s="69">
        <v>535233.16253</v>
      </c>
      <c r="X6" s="69">
        <v>834530.36913</v>
      </c>
      <c r="Y6" s="69">
        <v>713847.0551900001</v>
      </c>
      <c r="Z6" s="69">
        <v>82595.46346</v>
      </c>
      <c r="AA6" s="69">
        <v>846378.7024</v>
      </c>
      <c r="AB6" s="69">
        <v>261859.12798</v>
      </c>
      <c r="AC6" s="69">
        <v>626565.21077</v>
      </c>
      <c r="AD6" s="69">
        <v>204310.0</v>
      </c>
      <c r="AE6" s="69">
        <v>1.6169079956489999E7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2972802.532</v>
      </c>
      <c r="D7" s="18">
        <f t="shared" si="4"/>
        <v>3088246.138</v>
      </c>
      <c r="E7" s="18">
        <f t="shared" si="4"/>
        <v>2605323.894</v>
      </c>
      <c r="F7" s="18">
        <f t="shared" si="4"/>
        <v>1679442.2</v>
      </c>
      <c r="G7" s="18">
        <f t="shared" si="4"/>
        <v>1717946.1</v>
      </c>
      <c r="H7" s="18">
        <f t="shared" si="4"/>
        <v>535233.1625</v>
      </c>
      <c r="I7" s="18">
        <f t="shared" si="4"/>
        <v>834530.3691</v>
      </c>
      <c r="J7" s="18">
        <f t="shared" si="4"/>
        <v>713847.0552</v>
      </c>
      <c r="K7" s="18">
        <f t="shared" si="4"/>
        <v>82595.46346</v>
      </c>
      <c r="L7" s="18">
        <f t="shared" si="4"/>
        <v>846378.7024</v>
      </c>
      <c r="M7" s="18">
        <f t="shared" si="4"/>
        <v>261859.128</v>
      </c>
      <c r="N7" s="18">
        <f t="shared" si="4"/>
        <v>626565.2108</v>
      </c>
      <c r="O7" s="18">
        <f t="shared" si="4"/>
        <v>204310</v>
      </c>
      <c r="P7" s="18">
        <f t="shared" si="4"/>
        <v>16169079.96</v>
      </c>
      <c r="Q7" s="17"/>
      <c r="R7" s="70">
        <v>3862246.95918</v>
      </c>
      <c r="S7" s="70">
        <v>4307661.75134</v>
      </c>
      <c r="T7" s="70">
        <v>4593711.66825</v>
      </c>
      <c r="U7" s="70">
        <v>3851521.21496</v>
      </c>
      <c r="V7" s="70">
        <v>2744687.36702</v>
      </c>
      <c r="W7" s="70">
        <v>1301599.6663900001</v>
      </c>
      <c r="X7" s="70">
        <v>1062940.46805</v>
      </c>
      <c r="Y7" s="70">
        <v>1496261.2921099998</v>
      </c>
      <c r="Z7" s="70">
        <v>21316.23571</v>
      </c>
      <c r="AA7" s="70">
        <v>1956944.4863099998</v>
      </c>
      <c r="AB7" s="70">
        <v>276824.61277999997</v>
      </c>
      <c r="AC7" s="70">
        <v>1758760.8031</v>
      </c>
      <c r="AD7" s="70">
        <v>91403.51423999999</v>
      </c>
      <c r="AE7" s="70">
        <v>2.732588003944E7</v>
      </c>
      <c r="AF7" s="66">
        <v>0.0</v>
      </c>
    </row>
    <row r="8" ht="18.0" customHeight="1">
      <c r="A8" s="7"/>
      <c r="B8" s="17" t="s">
        <v>24</v>
      </c>
      <c r="C8" s="18">
        <f t="shared" ref="C8:P8" si="5">+R7</f>
        <v>3862246.959</v>
      </c>
      <c r="D8" s="18">
        <f t="shared" si="5"/>
        <v>4307661.751</v>
      </c>
      <c r="E8" s="18">
        <f t="shared" si="5"/>
        <v>4593711.668</v>
      </c>
      <c r="F8" s="18">
        <f t="shared" si="5"/>
        <v>3851521.215</v>
      </c>
      <c r="G8" s="18">
        <f t="shared" si="5"/>
        <v>2744687.367</v>
      </c>
      <c r="H8" s="18">
        <f t="shared" si="5"/>
        <v>1301599.666</v>
      </c>
      <c r="I8" s="18">
        <f t="shared" si="5"/>
        <v>1062940.468</v>
      </c>
      <c r="J8" s="18">
        <f t="shared" si="5"/>
        <v>1496261.292</v>
      </c>
      <c r="K8" s="18">
        <f t="shared" si="5"/>
        <v>21316.23571</v>
      </c>
      <c r="L8" s="18">
        <f t="shared" si="5"/>
        <v>1956944.486</v>
      </c>
      <c r="M8" s="18">
        <f t="shared" si="5"/>
        <v>276824.6128</v>
      </c>
      <c r="N8" s="18">
        <f t="shared" si="5"/>
        <v>1758760.803</v>
      </c>
      <c r="O8" s="18">
        <f t="shared" si="5"/>
        <v>91403.51424</v>
      </c>
      <c r="P8" s="18">
        <f t="shared" si="5"/>
        <v>27325880.04</v>
      </c>
      <c r="Q8" s="17"/>
      <c r="R8" s="69">
        <v>1342381.48687</v>
      </c>
      <c r="S8" s="69">
        <v>1605401.05826</v>
      </c>
      <c r="T8" s="69">
        <v>1618083.3273399998</v>
      </c>
      <c r="U8" s="69">
        <v>1585633.25009</v>
      </c>
      <c r="V8" s="69">
        <v>642402.44446</v>
      </c>
      <c r="W8" s="69">
        <v>544100.8520900001</v>
      </c>
      <c r="X8" s="69">
        <v>459344.84274</v>
      </c>
      <c r="Y8" s="69">
        <v>228187.66681</v>
      </c>
      <c r="Z8" s="69">
        <v>7411.39466</v>
      </c>
      <c r="AA8" s="69">
        <v>362107.64177999995</v>
      </c>
      <c r="AB8" s="69">
        <v>116694.17325</v>
      </c>
      <c r="AC8" s="69">
        <v>1065697.19336</v>
      </c>
      <c r="AD8" s="69">
        <v>90845.38431000001</v>
      </c>
      <c r="AE8" s="69">
        <v>9668290.716020001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1342381.487</v>
      </c>
      <c r="D9" s="18">
        <f t="shared" si="6"/>
        <v>1605401.058</v>
      </c>
      <c r="E9" s="18">
        <f t="shared" si="6"/>
        <v>1618083.327</v>
      </c>
      <c r="F9" s="18">
        <f t="shared" si="6"/>
        <v>1585633.25</v>
      </c>
      <c r="G9" s="18">
        <f t="shared" si="6"/>
        <v>642402.4445</v>
      </c>
      <c r="H9" s="18">
        <f t="shared" si="6"/>
        <v>544100.8521</v>
      </c>
      <c r="I9" s="18">
        <f t="shared" si="6"/>
        <v>459344.8427</v>
      </c>
      <c r="J9" s="18">
        <f t="shared" si="6"/>
        <v>228187.6668</v>
      </c>
      <c r="K9" s="18">
        <f t="shared" si="6"/>
        <v>7411.39466</v>
      </c>
      <c r="L9" s="18">
        <f t="shared" si="6"/>
        <v>362107.6418</v>
      </c>
      <c r="M9" s="18">
        <f t="shared" si="6"/>
        <v>116694.1733</v>
      </c>
      <c r="N9" s="18">
        <f t="shared" si="6"/>
        <v>1065697.193</v>
      </c>
      <c r="O9" s="18">
        <f t="shared" si="6"/>
        <v>90845.38431</v>
      </c>
      <c r="P9" s="18">
        <f t="shared" si="6"/>
        <v>9668290.716</v>
      </c>
      <c r="Q9" s="17"/>
      <c r="R9" s="69">
        <v>4411855.16916</v>
      </c>
      <c r="S9" s="69">
        <v>3829924.4305</v>
      </c>
      <c r="T9" s="69">
        <v>5360644.37351</v>
      </c>
      <c r="U9" s="69">
        <v>4184616.8791799997</v>
      </c>
      <c r="V9" s="69">
        <v>3658974.07834</v>
      </c>
      <c r="W9" s="69">
        <v>1889972.96747</v>
      </c>
      <c r="X9" s="69">
        <v>1206448.55573</v>
      </c>
      <c r="Y9" s="69">
        <v>7768.14168</v>
      </c>
      <c r="Z9" s="69">
        <v>33885.922549999996</v>
      </c>
      <c r="AA9" s="69">
        <v>940555.67926</v>
      </c>
      <c r="AB9" s="69">
        <v>313713.44457</v>
      </c>
      <c r="AC9" s="69">
        <v>3318150.3367600003</v>
      </c>
      <c r="AD9" s="69">
        <v>9894.21693</v>
      </c>
      <c r="AE9" s="69">
        <v>2.9166404195639998E7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11332065.15</v>
      </c>
      <c r="D10" s="14">
        <f t="shared" si="7"/>
        <v>12955926.98</v>
      </c>
      <c r="E10" s="14">
        <f t="shared" si="7"/>
        <v>14884400.83</v>
      </c>
      <c r="F10" s="14">
        <f t="shared" si="7"/>
        <v>8687707.57</v>
      </c>
      <c r="G10" s="14">
        <f t="shared" si="7"/>
        <v>8149431.997</v>
      </c>
      <c r="H10" s="14">
        <f t="shared" si="7"/>
        <v>4200510.875</v>
      </c>
      <c r="I10" s="14">
        <f t="shared" si="7"/>
        <v>2799651.166</v>
      </c>
      <c r="J10" s="14">
        <f t="shared" si="7"/>
        <v>3515456.013</v>
      </c>
      <c r="K10" s="14">
        <f t="shared" si="7"/>
        <v>52992.30105</v>
      </c>
      <c r="L10" s="14">
        <f t="shared" si="7"/>
        <v>4947620.391</v>
      </c>
      <c r="M10" s="14">
        <f t="shared" si="7"/>
        <v>646869.4516</v>
      </c>
      <c r="N10" s="14">
        <f t="shared" si="7"/>
        <v>7043426.579</v>
      </c>
      <c r="O10" s="14">
        <f t="shared" si="7"/>
        <v>1931967.649</v>
      </c>
      <c r="P10" s="14">
        <f t="shared" si="7"/>
        <v>81148026.95</v>
      </c>
      <c r="Q10" s="15"/>
      <c r="R10" s="69">
        <v>6919564.71059</v>
      </c>
      <c r="S10" s="69">
        <v>9125016.45786</v>
      </c>
      <c r="T10" s="69">
        <v>9513845.10542</v>
      </c>
      <c r="U10" s="69">
        <v>4495665.78553</v>
      </c>
      <c r="V10" s="69">
        <v>4488002.55468</v>
      </c>
      <c r="W10" s="69">
        <v>2309911.41942</v>
      </c>
      <c r="X10" s="69">
        <v>1588758.18853</v>
      </c>
      <c r="Y10" s="69">
        <v>3506673.20731</v>
      </c>
      <c r="Z10" s="69">
        <v>19094.3379</v>
      </c>
      <c r="AA10" s="69">
        <v>4006541.93702</v>
      </c>
      <c r="AB10" s="69">
        <v>331547.00377999997</v>
      </c>
      <c r="AC10" s="69">
        <v>3723433.92332</v>
      </c>
      <c r="AD10" s="69">
        <v>1919954.42386</v>
      </c>
      <c r="AE10" s="69">
        <v>5.194800905522E7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4411855.169</v>
      </c>
      <c r="D11" s="18">
        <f t="shared" si="8"/>
        <v>3829924.431</v>
      </c>
      <c r="E11" s="18">
        <f t="shared" si="8"/>
        <v>5360644.374</v>
      </c>
      <c r="F11" s="18">
        <f t="shared" si="8"/>
        <v>4184616.879</v>
      </c>
      <c r="G11" s="18">
        <f t="shared" si="8"/>
        <v>3658974.078</v>
      </c>
      <c r="H11" s="18">
        <f t="shared" si="8"/>
        <v>1889972.967</v>
      </c>
      <c r="I11" s="18">
        <f t="shared" si="8"/>
        <v>1206448.556</v>
      </c>
      <c r="J11" s="18">
        <f t="shared" si="8"/>
        <v>7768.14168</v>
      </c>
      <c r="K11" s="18">
        <f t="shared" si="8"/>
        <v>33885.92255</v>
      </c>
      <c r="L11" s="18">
        <f t="shared" si="8"/>
        <v>940555.6793</v>
      </c>
      <c r="M11" s="18">
        <f t="shared" si="8"/>
        <v>313713.4446</v>
      </c>
      <c r="N11" s="18">
        <f t="shared" si="8"/>
        <v>3318150.337</v>
      </c>
      <c r="O11" s="18">
        <f t="shared" si="8"/>
        <v>9894.21693</v>
      </c>
      <c r="P11" s="18">
        <f t="shared" si="8"/>
        <v>29166404.2</v>
      </c>
      <c r="Q11" s="17"/>
      <c r="R11" s="69">
        <v>645.2718100000001</v>
      </c>
      <c r="S11" s="69">
        <v>986.09505</v>
      </c>
      <c r="T11" s="69">
        <v>9911.347880000001</v>
      </c>
      <c r="U11" s="69">
        <v>7424.90487</v>
      </c>
      <c r="V11" s="69">
        <v>2455.36348</v>
      </c>
      <c r="W11" s="69">
        <v>626.4883199999999</v>
      </c>
      <c r="X11" s="69">
        <v>4444.42212</v>
      </c>
      <c r="Y11" s="69">
        <v>1014.66351</v>
      </c>
      <c r="Z11" s="69">
        <v>12.0406</v>
      </c>
      <c r="AA11" s="69">
        <v>522.7744799999999</v>
      </c>
      <c r="AB11" s="69">
        <v>1609.00324</v>
      </c>
      <c r="AC11" s="69">
        <v>1842.31854</v>
      </c>
      <c r="AD11" s="69">
        <v>2119.00857</v>
      </c>
      <c r="AE11" s="69">
        <v>33613.70247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6919564.711</v>
      </c>
      <c r="D12" s="18">
        <f t="shared" si="9"/>
        <v>9125016.458</v>
      </c>
      <c r="E12" s="18">
        <f t="shared" si="9"/>
        <v>9513845.105</v>
      </c>
      <c r="F12" s="18">
        <f t="shared" si="9"/>
        <v>4495665.786</v>
      </c>
      <c r="G12" s="18">
        <f t="shared" si="9"/>
        <v>4488002.555</v>
      </c>
      <c r="H12" s="18">
        <f t="shared" si="9"/>
        <v>2309911.419</v>
      </c>
      <c r="I12" s="18">
        <f t="shared" si="9"/>
        <v>1588758.189</v>
      </c>
      <c r="J12" s="18">
        <f t="shared" si="9"/>
        <v>3506673.207</v>
      </c>
      <c r="K12" s="18">
        <f t="shared" si="9"/>
        <v>19094.3379</v>
      </c>
      <c r="L12" s="18">
        <f t="shared" si="9"/>
        <v>4006541.937</v>
      </c>
      <c r="M12" s="18">
        <f t="shared" si="9"/>
        <v>331547.0038</v>
      </c>
      <c r="N12" s="18">
        <f t="shared" si="9"/>
        <v>3723433.923</v>
      </c>
      <c r="O12" s="18">
        <f t="shared" si="9"/>
        <v>1919954.424</v>
      </c>
      <c r="P12" s="18">
        <f t="shared" si="9"/>
        <v>51948009.06</v>
      </c>
      <c r="Q12" s="17"/>
    </row>
    <row r="13" ht="20.25" customHeight="1">
      <c r="A13" s="7"/>
      <c r="B13" s="17" t="s">
        <v>174</v>
      </c>
      <c r="C13" s="18">
        <f t="shared" ref="C13:P13" si="10">+R11</f>
        <v>645.27181</v>
      </c>
      <c r="D13" s="18">
        <f t="shared" si="10"/>
        <v>986.09505</v>
      </c>
      <c r="E13" s="18">
        <f t="shared" si="10"/>
        <v>9911.34788</v>
      </c>
      <c r="F13" s="18">
        <f t="shared" si="10"/>
        <v>7424.90487</v>
      </c>
      <c r="G13" s="18">
        <f t="shared" si="10"/>
        <v>2455.36348</v>
      </c>
      <c r="H13" s="18">
        <f t="shared" si="10"/>
        <v>626.48832</v>
      </c>
      <c r="I13" s="18">
        <f t="shared" si="10"/>
        <v>4444.42212</v>
      </c>
      <c r="J13" s="18">
        <f t="shared" si="10"/>
        <v>1014.66351</v>
      </c>
      <c r="K13" s="18">
        <f t="shared" si="10"/>
        <v>12.0406</v>
      </c>
      <c r="L13" s="18">
        <f t="shared" si="10"/>
        <v>522.77448</v>
      </c>
      <c r="M13" s="18">
        <f t="shared" si="10"/>
        <v>1609.00324</v>
      </c>
      <c r="N13" s="18">
        <f t="shared" si="10"/>
        <v>1842.31854</v>
      </c>
      <c r="O13" s="18">
        <f t="shared" si="10"/>
        <v>2119.00857</v>
      </c>
      <c r="P13" s="18">
        <f t="shared" si="10"/>
        <v>33613.70247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  <c r="Q15" s="23"/>
    </row>
    <row r="16" ht="19.5" customHeight="1">
      <c r="B16" s="19" t="s">
        <v>175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12">C16*C10</f>
        <v>328629.8894</v>
      </c>
      <c r="D17" s="27">
        <f t="shared" si="12"/>
        <v>375721.8825</v>
      </c>
      <c r="E17" s="27">
        <f t="shared" si="12"/>
        <v>431647.624</v>
      </c>
      <c r="F17" s="27">
        <f t="shared" si="12"/>
        <v>251943.5195</v>
      </c>
      <c r="G17" s="27">
        <f t="shared" si="12"/>
        <v>236333.5279</v>
      </c>
      <c r="H17" s="27">
        <f t="shared" si="12"/>
        <v>121814.8154</v>
      </c>
      <c r="I17" s="27">
        <f t="shared" si="12"/>
        <v>81189.88383</v>
      </c>
      <c r="J17" s="27">
        <f t="shared" si="12"/>
        <v>101948.2244</v>
      </c>
      <c r="K17" s="27">
        <f t="shared" si="12"/>
        <v>1536.77673</v>
      </c>
      <c r="L17" s="27">
        <f t="shared" si="12"/>
        <v>143480.9913</v>
      </c>
      <c r="M17" s="27">
        <f t="shared" si="12"/>
        <v>18759.2141</v>
      </c>
      <c r="N17" s="27">
        <f t="shared" si="12"/>
        <v>204259.3708</v>
      </c>
      <c r="O17" s="27">
        <f t="shared" si="12"/>
        <v>56027.06183</v>
      </c>
      <c r="P17" s="27">
        <f t="shared" si="12"/>
        <v>2353292.782</v>
      </c>
      <c r="Q17" s="28"/>
    </row>
    <row r="18" ht="29.25" customHeight="1">
      <c r="B18" s="29" t="s">
        <v>176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13">C9*C18</f>
        <v>939667.0408</v>
      </c>
      <c r="D19" s="27">
        <f t="shared" si="13"/>
        <v>1123780.741</v>
      </c>
      <c r="E19" s="27">
        <f t="shared" si="13"/>
        <v>1132658.329</v>
      </c>
      <c r="F19" s="27">
        <f t="shared" si="13"/>
        <v>1109943.275</v>
      </c>
      <c r="G19" s="27">
        <f t="shared" si="13"/>
        <v>449681.7111</v>
      </c>
      <c r="H19" s="27">
        <f t="shared" si="13"/>
        <v>380870.5965</v>
      </c>
      <c r="I19" s="27">
        <f t="shared" si="13"/>
        <v>321541.3899</v>
      </c>
      <c r="J19" s="27">
        <f t="shared" si="13"/>
        <v>159731.3668</v>
      </c>
      <c r="K19" s="27">
        <f t="shared" si="13"/>
        <v>5187.976262</v>
      </c>
      <c r="L19" s="27">
        <f t="shared" si="13"/>
        <v>253475.3492</v>
      </c>
      <c r="M19" s="27">
        <f t="shared" si="13"/>
        <v>81685.92128</v>
      </c>
      <c r="N19" s="27">
        <f t="shared" si="13"/>
        <v>745988.0354</v>
      </c>
      <c r="O19" s="27">
        <f t="shared" si="13"/>
        <v>63591.76902</v>
      </c>
      <c r="P19" s="27">
        <f t="shared" si="13"/>
        <v>6767803.501</v>
      </c>
      <c r="Q19" s="28"/>
    </row>
    <row r="20" ht="31.5" customHeight="1">
      <c r="B20" s="29" t="s">
        <v>177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14">C20*C4</f>
        <v>1418145.469</v>
      </c>
      <c r="D21" s="27">
        <f t="shared" si="14"/>
        <v>1585863.763</v>
      </c>
      <c r="E21" s="27">
        <f t="shared" si="14"/>
        <v>1836968.845</v>
      </c>
      <c r="F21" s="27">
        <f t="shared" si="14"/>
        <v>1261115.466</v>
      </c>
      <c r="G21" s="27">
        <f t="shared" si="14"/>
        <v>1099831.489</v>
      </c>
      <c r="H21" s="27">
        <f t="shared" si="14"/>
        <v>691616.7978</v>
      </c>
      <c r="I21" s="27">
        <f t="shared" si="14"/>
        <v>559097.9259</v>
      </c>
      <c r="J21" s="27">
        <f t="shared" si="14"/>
        <v>744983.3543</v>
      </c>
      <c r="K21" s="27">
        <f t="shared" si="14"/>
        <v>10494.87685</v>
      </c>
      <c r="L21" s="27">
        <f t="shared" si="14"/>
        <v>831703.5247</v>
      </c>
      <c r="M21" s="27">
        <f t="shared" si="14"/>
        <v>203556.2567</v>
      </c>
      <c r="N21" s="27">
        <f t="shared" si="14"/>
        <v>1147615.201</v>
      </c>
      <c r="O21" s="27">
        <f t="shared" si="14"/>
        <v>429182.8168</v>
      </c>
      <c r="P21" s="27">
        <f t="shared" si="14"/>
        <v>11968197.19</v>
      </c>
      <c r="Q21" s="28"/>
    </row>
    <row r="22" ht="32.25" customHeight="1">
      <c r="B22" s="29" t="s">
        <v>178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16">C5-C21</f>
        <v>5258965.029</v>
      </c>
      <c r="D26" s="27">
        <f t="shared" si="16"/>
        <v>6310619.588</v>
      </c>
      <c r="E26" s="27">
        <f t="shared" si="16"/>
        <v>5115238.075</v>
      </c>
      <c r="F26" s="27">
        <f t="shared" si="16"/>
        <v>4480276.953</v>
      </c>
      <c r="G26" s="27">
        <f t="shared" si="16"/>
        <v>3759997.438</v>
      </c>
      <c r="H26" s="27">
        <f t="shared" si="16"/>
        <v>1485408.221</v>
      </c>
      <c r="I26" s="27">
        <f t="shared" si="16"/>
        <v>1518019.629</v>
      </c>
      <c r="J26" s="27">
        <f t="shared" si="16"/>
        <v>1433347.876</v>
      </c>
      <c r="K26" s="27">
        <f t="shared" si="16"/>
        <v>83366.09142</v>
      </c>
      <c r="L26" s="27">
        <f t="shared" si="16"/>
        <v>2065629.64</v>
      </c>
      <c r="M26" s="27">
        <f t="shared" si="16"/>
        <v>354292.7229</v>
      </c>
      <c r="N26" s="27">
        <f t="shared" si="16"/>
        <v>1179615.061</v>
      </c>
      <c r="O26" s="27">
        <f t="shared" si="16"/>
        <v>302180.6619</v>
      </c>
      <c r="P26" s="27">
        <f t="shared" si="16"/>
        <v>33198935.59</v>
      </c>
      <c r="Q26" s="28"/>
    </row>
    <row r="27" ht="18.75" customHeight="1">
      <c r="B27" s="40" t="s">
        <v>42</v>
      </c>
      <c r="C27" s="41">
        <f t="shared" ref="C27:P27" si="17">C26/C17</f>
        <v>16.00269847</v>
      </c>
      <c r="D27" s="41">
        <f t="shared" si="17"/>
        <v>16.79598629</v>
      </c>
      <c r="E27" s="41">
        <f t="shared" si="17"/>
        <v>11.85049515</v>
      </c>
      <c r="F27" s="41">
        <f t="shared" si="17"/>
        <v>17.78286245</v>
      </c>
      <c r="G27" s="41">
        <f t="shared" si="17"/>
        <v>15.90970808</v>
      </c>
      <c r="H27" s="41">
        <f t="shared" si="17"/>
        <v>12.19398656</v>
      </c>
      <c r="I27" s="41">
        <f t="shared" si="17"/>
        <v>18.69715238</v>
      </c>
      <c r="J27" s="41">
        <f t="shared" si="17"/>
        <v>14.05956686</v>
      </c>
      <c r="K27" s="41">
        <f t="shared" si="17"/>
        <v>54.24736708</v>
      </c>
      <c r="L27" s="41">
        <f t="shared" si="17"/>
        <v>14.39653867</v>
      </c>
      <c r="M27" s="41">
        <f t="shared" si="17"/>
        <v>18.8863308</v>
      </c>
      <c r="N27" s="41">
        <f t="shared" si="17"/>
        <v>5.775084181</v>
      </c>
      <c r="O27" s="41">
        <f t="shared" si="17"/>
        <v>5.393476867</v>
      </c>
      <c r="P27" s="41">
        <f t="shared" si="17"/>
        <v>14.10743952</v>
      </c>
      <c r="Q27" s="42"/>
    </row>
    <row r="28" ht="18.75" customHeight="1">
      <c r="B28" s="40" t="s">
        <v>43</v>
      </c>
      <c r="C28" s="41">
        <f t="shared" ref="C28:P28" si="18">((C26)/C10)*100</f>
        <v>46.40782557</v>
      </c>
      <c r="D28" s="41">
        <f t="shared" si="18"/>
        <v>48.70836025</v>
      </c>
      <c r="E28" s="41">
        <f t="shared" si="18"/>
        <v>34.36643594</v>
      </c>
      <c r="F28" s="41">
        <f t="shared" si="18"/>
        <v>51.5703011</v>
      </c>
      <c r="G28" s="41">
        <f t="shared" si="18"/>
        <v>46.13815342</v>
      </c>
      <c r="H28" s="41">
        <f t="shared" si="18"/>
        <v>35.36256102</v>
      </c>
      <c r="I28" s="41">
        <f t="shared" si="18"/>
        <v>54.22174189</v>
      </c>
      <c r="J28" s="41">
        <f t="shared" si="18"/>
        <v>40.77274389</v>
      </c>
      <c r="K28" s="41">
        <f t="shared" si="18"/>
        <v>157.3173645</v>
      </c>
      <c r="L28" s="41">
        <f t="shared" si="18"/>
        <v>41.74996215</v>
      </c>
      <c r="M28" s="41">
        <f t="shared" si="18"/>
        <v>54.77035931</v>
      </c>
      <c r="N28" s="41">
        <f t="shared" si="18"/>
        <v>16.74774413</v>
      </c>
      <c r="O28" s="41">
        <f t="shared" si="18"/>
        <v>15.64108291</v>
      </c>
      <c r="P28" s="41">
        <f t="shared" si="18"/>
        <v>40.9115746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9">C6-(0.4*C7)+C19-C21</f>
        <v>2739099.556</v>
      </c>
      <c r="D30" s="27">
        <f t="shared" si="19"/>
        <v>3608358.895</v>
      </c>
      <c r="E30" s="27">
        <f t="shared" si="19"/>
        <v>2139609.734</v>
      </c>
      <c r="F30" s="27">
        <f t="shared" si="19"/>
        <v>2214388.988</v>
      </c>
      <c r="G30" s="27">
        <f t="shared" si="19"/>
        <v>1657712.515</v>
      </c>
      <c r="H30" s="27">
        <f t="shared" si="19"/>
        <v>727909.4071</v>
      </c>
      <c r="I30" s="27">
        <f t="shared" si="19"/>
        <v>914424.0039</v>
      </c>
      <c r="J30" s="27">
        <f t="shared" si="19"/>
        <v>165274.2511</v>
      </c>
      <c r="K30" s="27">
        <f t="shared" si="19"/>
        <v>69461.25037</v>
      </c>
      <c r="L30" s="27">
        <f t="shared" si="19"/>
        <v>470792.796</v>
      </c>
      <c r="M30" s="27">
        <f t="shared" si="19"/>
        <v>194162.2834</v>
      </c>
      <c r="N30" s="27">
        <f t="shared" si="19"/>
        <v>486551.4513</v>
      </c>
      <c r="O30" s="27">
        <f t="shared" si="19"/>
        <v>301622.532</v>
      </c>
      <c r="P30" s="27">
        <f t="shared" si="19"/>
        <v>15541346.26</v>
      </c>
      <c r="Q30" s="28"/>
    </row>
    <row r="31" ht="18.75" customHeight="1">
      <c r="B31" s="40" t="s">
        <v>42</v>
      </c>
      <c r="C31" s="41">
        <f t="shared" ref="C31:P31" si="20">C30/C17</f>
        <v>8.334906972</v>
      </c>
      <c r="D31" s="41">
        <f t="shared" si="20"/>
        <v>9.603802874</v>
      </c>
      <c r="E31" s="41">
        <f t="shared" si="20"/>
        <v>4.956843534</v>
      </c>
      <c r="F31" s="41">
        <f t="shared" si="20"/>
        <v>8.789227808</v>
      </c>
      <c r="G31" s="41">
        <f t="shared" si="20"/>
        <v>7.014292597</v>
      </c>
      <c r="H31" s="41">
        <f t="shared" si="20"/>
        <v>5.975540864</v>
      </c>
      <c r="I31" s="41">
        <f t="shared" si="20"/>
        <v>11.26278251</v>
      </c>
      <c r="J31" s="41">
        <f t="shared" si="20"/>
        <v>1.621158702</v>
      </c>
      <c r="K31" s="41">
        <f t="shared" si="20"/>
        <v>45.19931164</v>
      </c>
      <c r="L31" s="41">
        <f t="shared" si="20"/>
        <v>3.28122068</v>
      </c>
      <c r="M31" s="41">
        <f t="shared" si="20"/>
        <v>10.35023548</v>
      </c>
      <c r="N31" s="41">
        <f t="shared" si="20"/>
        <v>2.382027563</v>
      </c>
      <c r="O31" s="41">
        <f t="shared" si="20"/>
        <v>5.383515075</v>
      </c>
      <c r="P31" s="41">
        <f t="shared" si="20"/>
        <v>6.604085298</v>
      </c>
      <c r="Q31" s="42"/>
    </row>
    <row r="32" ht="18.75" customHeight="1">
      <c r="B32" s="40" t="s">
        <v>43</v>
      </c>
      <c r="C32" s="41">
        <f t="shared" ref="C32:P32" si="21">((C30/C10)*100)</f>
        <v>24.17123022</v>
      </c>
      <c r="D32" s="41">
        <f t="shared" si="21"/>
        <v>27.85102833</v>
      </c>
      <c r="E32" s="41">
        <f t="shared" si="21"/>
        <v>14.37484625</v>
      </c>
      <c r="F32" s="41">
        <f t="shared" si="21"/>
        <v>25.48876064</v>
      </c>
      <c r="G32" s="41">
        <f t="shared" si="21"/>
        <v>20.34144853</v>
      </c>
      <c r="H32" s="41">
        <f t="shared" si="21"/>
        <v>17.3290685</v>
      </c>
      <c r="I32" s="41">
        <f t="shared" si="21"/>
        <v>32.66206929</v>
      </c>
      <c r="J32" s="41">
        <f t="shared" si="21"/>
        <v>4.701360236</v>
      </c>
      <c r="K32" s="41">
        <f t="shared" si="21"/>
        <v>131.0780038</v>
      </c>
      <c r="L32" s="41">
        <f t="shared" si="21"/>
        <v>9.515539972</v>
      </c>
      <c r="M32" s="41">
        <f t="shared" si="21"/>
        <v>30.0156829</v>
      </c>
      <c r="N32" s="41">
        <f t="shared" si="21"/>
        <v>6.907879934</v>
      </c>
      <c r="O32" s="41">
        <f t="shared" si="21"/>
        <v>15.61219372</v>
      </c>
      <c r="P32" s="41">
        <f t="shared" si="21"/>
        <v>19.15184736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23.57"/>
    <col customWidth="1" min="4" max="9" width="8.71"/>
    <col customWidth="1" min="10" max="10" width="12.43"/>
    <col customWidth="1" hidden="1" min="11" max="11" width="6.71"/>
    <col customWidth="1" min="12" max="14" width="8.71"/>
    <col customWidth="1" min="15" max="15" width="9.86"/>
    <col customWidth="1" min="16" max="16" width="22.0"/>
    <col customWidth="1" min="17" max="31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168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13">
        <v>3.023467339756E7</v>
      </c>
      <c r="D4" s="13">
        <v>3.625560879485E7</v>
      </c>
      <c r="E4" s="13">
        <v>3.909185151894E7</v>
      </c>
      <c r="F4" s="13">
        <v>2.6786735448650002E7</v>
      </c>
      <c r="G4" s="13">
        <v>2.294793224989E7</v>
      </c>
      <c r="H4" s="13">
        <v>1.48401410288E7</v>
      </c>
      <c r="I4" s="13">
        <v>1.178768157066E7</v>
      </c>
      <c r="J4" s="13">
        <v>1.600845272121E7</v>
      </c>
      <c r="K4" s="13">
        <v>210811.84161</v>
      </c>
      <c r="L4" s="13">
        <v>1.776530873943E7</v>
      </c>
      <c r="M4" s="13">
        <v>4339185.166180001</v>
      </c>
      <c r="N4" s="13">
        <v>2.522645132181E7</v>
      </c>
      <c r="O4" s="13">
        <v>9147659.57877</v>
      </c>
      <c r="P4" s="13">
        <v>2.5464249337835997E8</v>
      </c>
      <c r="R4" s="64">
        <v>3.023467339756E7</v>
      </c>
      <c r="S4" s="13">
        <v>3.625560879485E7</v>
      </c>
      <c r="T4" s="13">
        <v>3.909185151894E7</v>
      </c>
      <c r="U4" s="13">
        <v>2.6786735448650002E7</v>
      </c>
      <c r="V4" s="13">
        <v>2.294793224989E7</v>
      </c>
      <c r="W4" s="13">
        <v>1.48401410288E7</v>
      </c>
      <c r="X4" s="13">
        <v>1.178768157066E7</v>
      </c>
      <c r="Y4" s="13">
        <v>1.600845272121E7</v>
      </c>
      <c r="Z4" s="13">
        <v>210811.84161</v>
      </c>
      <c r="AA4" s="13">
        <v>1.776530873943E7</v>
      </c>
      <c r="AB4" s="13">
        <v>4339185.166180001</v>
      </c>
      <c r="AC4" s="13">
        <v>2.522645132181E7</v>
      </c>
      <c r="AD4" s="13">
        <v>9147659.57877</v>
      </c>
      <c r="AE4" s="13">
        <v>2.5464249337835997E8</v>
      </c>
    </row>
    <row r="5" ht="18.0" customHeight="1">
      <c r="A5" s="7"/>
      <c r="B5" s="12" t="s">
        <v>21</v>
      </c>
      <c r="C5" s="14">
        <f t="shared" ref="C5:P5" si="1">C6+C8-(C7*0.4)-(C9*0.3)</f>
        <v>6801130.49</v>
      </c>
      <c r="D5" s="14">
        <f t="shared" si="1"/>
        <v>8676034.775</v>
      </c>
      <c r="E5" s="14">
        <f t="shared" si="1"/>
        <v>7158828.745</v>
      </c>
      <c r="F5" s="14">
        <f t="shared" si="1"/>
        <v>5850069.503</v>
      </c>
      <c r="G5" s="14">
        <f t="shared" si="1"/>
        <v>4710801.92</v>
      </c>
      <c r="H5" s="14">
        <f t="shared" si="1"/>
        <v>2249179.395</v>
      </c>
      <c r="I5" s="14">
        <f t="shared" si="1"/>
        <v>1999865.176</v>
      </c>
      <c r="J5" s="14">
        <f t="shared" si="1"/>
        <v>2191760.778</v>
      </c>
      <c r="K5" s="14">
        <f t="shared" si="1"/>
        <v>81899.36145</v>
      </c>
      <c r="L5" s="14">
        <f t="shared" si="1"/>
        <v>2761001.79</v>
      </c>
      <c r="M5" s="14">
        <f t="shared" si="1"/>
        <v>556138.8726</v>
      </c>
      <c r="N5" s="14">
        <f t="shared" si="1"/>
        <v>2775307.258</v>
      </c>
      <c r="O5" s="14">
        <f t="shared" si="1"/>
        <v>664600.644</v>
      </c>
      <c r="P5" s="14">
        <f t="shared" si="1"/>
        <v>46476618.71</v>
      </c>
      <c r="Q5" s="15"/>
      <c r="R5" s="13">
        <v>4362157.0875699995</v>
      </c>
      <c r="S5" s="13">
        <v>6768549.47908</v>
      </c>
      <c r="T5" s="13">
        <v>4060628.15014</v>
      </c>
      <c r="U5" s="13">
        <v>2814720.69786</v>
      </c>
      <c r="V5" s="13">
        <v>2703202.8778899997</v>
      </c>
      <c r="W5" s="13">
        <v>1458861.57825</v>
      </c>
      <c r="X5" s="13">
        <v>1414531.18799</v>
      </c>
      <c r="Y5" s="13">
        <v>1059380.71061</v>
      </c>
      <c r="Z5" s="13">
        <v>89017.63484999999</v>
      </c>
      <c r="AA5" s="13">
        <v>1239458.8942</v>
      </c>
      <c r="AB5" s="13">
        <v>456021.78753</v>
      </c>
      <c r="AC5" s="13">
        <v>1826626.36377</v>
      </c>
      <c r="AD5" s="13">
        <v>710461.11471</v>
      </c>
      <c r="AE5" s="13">
        <v>2.896361756445E7</v>
      </c>
    </row>
    <row r="6" ht="18.0" customHeight="1">
      <c r="A6" s="7"/>
      <c r="B6" s="17" t="s">
        <v>22</v>
      </c>
      <c r="C6" s="17">
        <v>4362157.0875699995</v>
      </c>
      <c r="D6" s="17">
        <v>6768549.47908</v>
      </c>
      <c r="E6" s="17">
        <v>4060628.15014</v>
      </c>
      <c r="F6" s="17">
        <v>2814720.69786</v>
      </c>
      <c r="G6" s="17">
        <v>2703202.8778899997</v>
      </c>
      <c r="H6" s="17">
        <v>1458861.57825</v>
      </c>
      <c r="I6" s="17">
        <v>1414531.18799</v>
      </c>
      <c r="J6" s="17">
        <v>1059380.71061</v>
      </c>
      <c r="K6" s="17">
        <v>89017.63484999999</v>
      </c>
      <c r="L6" s="17">
        <v>1239458.8942</v>
      </c>
      <c r="M6" s="17">
        <v>456021.78753</v>
      </c>
      <c r="N6" s="17">
        <v>1826626.36377</v>
      </c>
      <c r="O6" s="17">
        <v>710461.11471</v>
      </c>
      <c r="P6" s="17">
        <v>2.896361756445E7</v>
      </c>
      <c r="Q6" s="17"/>
      <c r="R6" s="13">
        <v>3050800.53089</v>
      </c>
      <c r="S6" s="13">
        <v>4183223.39207</v>
      </c>
      <c r="T6" s="13">
        <v>2650192.75051</v>
      </c>
      <c r="U6" s="13">
        <v>1528475.86784</v>
      </c>
      <c r="V6" s="13">
        <v>1475836.1308</v>
      </c>
      <c r="W6" s="13">
        <v>808332.56028</v>
      </c>
      <c r="X6" s="13">
        <v>747751.17181</v>
      </c>
      <c r="Y6" s="13">
        <v>750284.54957</v>
      </c>
      <c r="Z6" s="13">
        <v>64217.24337</v>
      </c>
      <c r="AA6" s="13">
        <v>779981.50271</v>
      </c>
      <c r="AB6" s="13">
        <v>314839.85668</v>
      </c>
      <c r="AC6" s="13">
        <v>1292484.4011400002</v>
      </c>
      <c r="AD6" s="13">
        <v>213310.0</v>
      </c>
      <c r="AE6" s="13">
        <v>1.785972995767E7</v>
      </c>
    </row>
    <row r="7" ht="18.0" customHeight="1">
      <c r="A7" s="7"/>
      <c r="B7" s="19" t="s">
        <v>23</v>
      </c>
      <c r="C7" s="17">
        <v>3050800.53089</v>
      </c>
      <c r="D7" s="17">
        <v>4183223.39207</v>
      </c>
      <c r="E7" s="17">
        <v>2650192.75051</v>
      </c>
      <c r="F7" s="17">
        <v>1528475.86784</v>
      </c>
      <c r="G7" s="17">
        <v>1475836.1308</v>
      </c>
      <c r="H7" s="17">
        <v>808332.56028</v>
      </c>
      <c r="I7" s="17">
        <v>747751.17181</v>
      </c>
      <c r="J7" s="17">
        <v>750284.54957</v>
      </c>
      <c r="K7" s="17">
        <v>64217.24337</v>
      </c>
      <c r="L7" s="17">
        <v>779981.50271</v>
      </c>
      <c r="M7" s="17">
        <v>314839.85668</v>
      </c>
      <c r="N7" s="17">
        <v>1292484.4011400002</v>
      </c>
      <c r="O7" s="17">
        <v>213310.0</v>
      </c>
      <c r="P7" s="17">
        <v>1.785972995767E7</v>
      </c>
      <c r="Q7" s="17"/>
      <c r="R7" s="13">
        <v>4117679.60502</v>
      </c>
      <c r="S7" s="13">
        <v>4085770.14987</v>
      </c>
      <c r="T7" s="13">
        <v>4627493.04398</v>
      </c>
      <c r="U7" s="13">
        <v>4169104.9482</v>
      </c>
      <c r="V7" s="13">
        <v>2808418.67334</v>
      </c>
      <c r="W7" s="13">
        <v>1266566.18776</v>
      </c>
      <c r="X7" s="13">
        <v>979988.9020499999</v>
      </c>
      <c r="Y7" s="13">
        <v>1499584.6818199998</v>
      </c>
      <c r="Z7" s="13">
        <v>20556.24825</v>
      </c>
      <c r="AA7" s="13">
        <v>1953180.84668</v>
      </c>
      <c r="AB7" s="13">
        <v>255350.11394</v>
      </c>
      <c r="AC7" s="13">
        <v>1802304.2385999998</v>
      </c>
      <c r="AD7" s="13">
        <v>56179.88986</v>
      </c>
      <c r="AE7" s="13">
        <v>2.764217752937E7</v>
      </c>
    </row>
    <row r="8" ht="18.0" customHeight="1">
      <c r="A8" s="7"/>
      <c r="B8" s="17" t="s">
        <v>24</v>
      </c>
      <c r="C8" s="17">
        <v>4117679.60502</v>
      </c>
      <c r="D8" s="17">
        <v>4085770.14987</v>
      </c>
      <c r="E8" s="17">
        <v>4627493.04398</v>
      </c>
      <c r="F8" s="17">
        <v>4169104.9482</v>
      </c>
      <c r="G8" s="17">
        <v>2808418.67334</v>
      </c>
      <c r="H8" s="17">
        <v>1266566.18776</v>
      </c>
      <c r="I8" s="17">
        <v>979988.9020499999</v>
      </c>
      <c r="J8" s="17">
        <v>1499584.6818199998</v>
      </c>
      <c r="K8" s="17">
        <v>20556.24825</v>
      </c>
      <c r="L8" s="17">
        <v>1953180.84668</v>
      </c>
      <c r="M8" s="17">
        <v>255350.11394</v>
      </c>
      <c r="N8" s="17">
        <v>1802304.2385999998</v>
      </c>
      <c r="O8" s="17">
        <v>56179.88986</v>
      </c>
      <c r="P8" s="17">
        <v>2.764217752937E7</v>
      </c>
      <c r="Q8" s="17"/>
      <c r="R8" s="13">
        <v>1527953.30098</v>
      </c>
      <c r="S8" s="13">
        <v>1683318.32354</v>
      </c>
      <c r="T8" s="13">
        <v>1564051.1643</v>
      </c>
      <c r="U8" s="13">
        <v>1741219.3206800001</v>
      </c>
      <c r="V8" s="13">
        <v>701617.26368</v>
      </c>
      <c r="W8" s="13">
        <v>509717.82402</v>
      </c>
      <c r="X8" s="13">
        <v>318514.81906</v>
      </c>
      <c r="Y8" s="13">
        <v>223635.9823</v>
      </c>
      <c r="Z8" s="13">
        <v>6625.41435</v>
      </c>
      <c r="AA8" s="13">
        <v>398817.83199000004</v>
      </c>
      <c r="AB8" s="13">
        <v>97656.95384</v>
      </c>
      <c r="AC8" s="13">
        <v>1122098.6119900001</v>
      </c>
      <c r="AD8" s="13">
        <v>55721.20178</v>
      </c>
      <c r="AE8" s="13">
        <v>9950948.01251</v>
      </c>
    </row>
    <row r="9" ht="18.0" customHeight="1">
      <c r="A9" s="7"/>
      <c r="B9" s="19" t="s">
        <v>25</v>
      </c>
      <c r="C9" s="17">
        <v>1527953.30098</v>
      </c>
      <c r="D9" s="17">
        <v>1683318.32354</v>
      </c>
      <c r="E9" s="17">
        <v>1564051.1643</v>
      </c>
      <c r="F9" s="17">
        <v>1741219.3206800001</v>
      </c>
      <c r="G9" s="17">
        <v>701617.26368</v>
      </c>
      <c r="H9" s="17">
        <v>509717.82402</v>
      </c>
      <c r="I9" s="17">
        <v>318514.81906</v>
      </c>
      <c r="J9" s="17">
        <v>223635.9823</v>
      </c>
      <c r="K9" s="17">
        <v>6625.41435</v>
      </c>
      <c r="L9" s="17">
        <v>398817.83199000004</v>
      </c>
      <c r="M9" s="17">
        <v>97656.95384</v>
      </c>
      <c r="N9" s="17">
        <v>1122098.6119900001</v>
      </c>
      <c r="O9" s="17">
        <v>55721.20178</v>
      </c>
      <c r="P9" s="17">
        <v>9950948.01251</v>
      </c>
      <c r="Q9" s="17"/>
    </row>
    <row r="10" ht="18.0" customHeight="1">
      <c r="A10" s="7"/>
      <c r="B10" s="12" t="s">
        <v>26</v>
      </c>
      <c r="C10" s="14">
        <f t="shared" ref="C10:P10" si="2">SUM(C11:C13)</f>
        <v>11378528.7</v>
      </c>
      <c r="D10" s="14">
        <f t="shared" si="2"/>
        <v>12788152.55</v>
      </c>
      <c r="E10" s="14">
        <f t="shared" si="2"/>
        <v>14755831.41</v>
      </c>
      <c r="F10" s="14">
        <f t="shared" si="2"/>
        <v>8859425.576</v>
      </c>
      <c r="G10" s="14">
        <f t="shared" si="2"/>
        <v>7950466.632</v>
      </c>
      <c r="H10" s="14">
        <f t="shared" si="2"/>
        <v>4290615.606</v>
      </c>
      <c r="I10" s="14">
        <f t="shared" si="2"/>
        <v>2730734.995</v>
      </c>
      <c r="J10" s="14">
        <f t="shared" si="2"/>
        <v>3489899.271</v>
      </c>
      <c r="K10" s="14">
        <f t="shared" si="2"/>
        <v>50608.91348</v>
      </c>
      <c r="L10" s="14">
        <f t="shared" si="2"/>
        <v>4823370.569</v>
      </c>
      <c r="M10" s="14">
        <f t="shared" si="2"/>
        <v>693784.6375</v>
      </c>
      <c r="N10" s="14">
        <f t="shared" si="2"/>
        <v>7068781.692</v>
      </c>
      <c r="O10" s="14">
        <f t="shared" si="2"/>
        <v>1946438.205</v>
      </c>
      <c r="P10" s="14">
        <f t="shared" si="2"/>
        <v>80826638.75</v>
      </c>
      <c r="Q10" s="15"/>
      <c r="S10" s="52"/>
    </row>
    <row r="11" ht="18.0" customHeight="1">
      <c r="A11" s="7"/>
      <c r="B11" s="17" t="s">
        <v>27</v>
      </c>
      <c r="C11" s="17">
        <v>4514204.91775</v>
      </c>
      <c r="D11" s="17">
        <v>3698184.92465</v>
      </c>
      <c r="E11" s="17">
        <v>5250051.724850001</v>
      </c>
      <c r="F11" s="17">
        <v>4352441.969</v>
      </c>
      <c r="G11" s="17">
        <v>3428756.20583</v>
      </c>
      <c r="H11" s="17">
        <v>2008061.94248</v>
      </c>
      <c r="I11" s="17">
        <v>1156468.96748</v>
      </c>
      <c r="J11" s="17">
        <v>6269.93086</v>
      </c>
      <c r="K11" s="17">
        <v>31073.558960000002</v>
      </c>
      <c r="L11" s="17">
        <v>727937.6789500001</v>
      </c>
      <c r="M11" s="17">
        <v>318083.04653</v>
      </c>
      <c r="N11" s="17">
        <v>3755153.90843</v>
      </c>
      <c r="O11" s="17">
        <v>10504.61482</v>
      </c>
      <c r="P11" s="17">
        <v>2.925719339059E7</v>
      </c>
      <c r="Q11" s="17"/>
    </row>
    <row r="12" ht="18.0" customHeight="1">
      <c r="A12" s="7"/>
      <c r="B12" s="17" t="s">
        <v>28</v>
      </c>
      <c r="C12" s="17">
        <v>6859433.862930001</v>
      </c>
      <c r="D12" s="17">
        <v>9089936.415299999</v>
      </c>
      <c r="E12" s="17">
        <v>9496504.468959998</v>
      </c>
      <c r="F12" s="17">
        <v>4506960.64493</v>
      </c>
      <c r="G12" s="17">
        <v>4521336.53418</v>
      </c>
      <c r="H12" s="17">
        <v>2281333.44484</v>
      </c>
      <c r="I12" s="17">
        <v>1574266.0273199999</v>
      </c>
      <c r="J12" s="17">
        <v>3482141.41994</v>
      </c>
      <c r="K12" s="17">
        <v>19535.35452</v>
      </c>
      <c r="L12" s="17">
        <v>4094529.0415700004</v>
      </c>
      <c r="M12" s="17">
        <v>374092.44560000004</v>
      </c>
      <c r="N12" s="17">
        <v>3313625.37604</v>
      </c>
      <c r="O12" s="17">
        <v>1935761.99071</v>
      </c>
      <c r="P12" s="17">
        <v>5.1549457026839994E7</v>
      </c>
      <c r="Q12" s="17"/>
    </row>
    <row r="13" ht="20.25" customHeight="1">
      <c r="A13" s="7"/>
      <c r="B13" s="17" t="s">
        <v>179</v>
      </c>
      <c r="C13" s="17">
        <v>4889.91957</v>
      </c>
      <c r="D13" s="17">
        <v>31.20806</v>
      </c>
      <c r="E13" s="17">
        <v>9275.211539999998</v>
      </c>
      <c r="F13" s="17">
        <v>22.96219</v>
      </c>
      <c r="G13" s="17">
        <v>373.89188</v>
      </c>
      <c r="H13" s="17">
        <v>1220.2184499999998</v>
      </c>
      <c r="I13" s="17">
        <v>0.0</v>
      </c>
      <c r="J13" s="17">
        <v>1487.92025</v>
      </c>
      <c r="K13" s="17">
        <v>0.0</v>
      </c>
      <c r="L13" s="17">
        <v>903.8487700000001</v>
      </c>
      <c r="M13" s="17">
        <v>1609.1453600000002</v>
      </c>
      <c r="N13" s="17">
        <v>2.4077100000000002</v>
      </c>
      <c r="O13" s="17">
        <v>171.59962</v>
      </c>
      <c r="P13" s="17">
        <v>19988.3334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3">C3</f>
        <v>BNB</v>
      </c>
      <c r="D15" s="10" t="str">
        <f t="shared" si="3"/>
        <v>BUN</v>
      </c>
      <c r="E15" s="10" t="str">
        <f t="shared" si="3"/>
        <v>BME</v>
      </c>
      <c r="F15" s="10" t="str">
        <f t="shared" si="3"/>
        <v>BIS</v>
      </c>
      <c r="G15" s="10" t="str">
        <f t="shared" si="3"/>
        <v>BCR</v>
      </c>
      <c r="H15" s="10" t="str">
        <f t="shared" si="3"/>
        <v>BGA</v>
      </c>
      <c r="I15" s="10" t="str">
        <f t="shared" si="3"/>
        <v>BEC</v>
      </c>
      <c r="J15" s="10" t="str">
        <f t="shared" si="3"/>
        <v>BSO</v>
      </c>
      <c r="K15" s="10" t="str">
        <f t="shared" si="3"/>
        <v>BNA</v>
      </c>
      <c r="L15" s="10" t="str">
        <f t="shared" si="3"/>
        <v>BIE</v>
      </c>
      <c r="M15" s="10" t="str">
        <f t="shared" si="3"/>
        <v>BFO</v>
      </c>
      <c r="N15" s="10" t="str">
        <f t="shared" si="3"/>
        <v>BFS</v>
      </c>
      <c r="O15" s="10" t="str">
        <f t="shared" si="3"/>
        <v>BPR</v>
      </c>
      <c r="P15" s="10" t="str">
        <f t="shared" si="3"/>
        <v>TOTAL SISTEMA</v>
      </c>
      <c r="Q15" s="23"/>
    </row>
    <row r="16" ht="19.5" customHeight="1">
      <c r="B16" s="19" t="s">
        <v>180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4">C16*C10</f>
        <v>329977.3323</v>
      </c>
      <c r="D17" s="27">
        <f t="shared" si="4"/>
        <v>370856.4239</v>
      </c>
      <c r="E17" s="27">
        <f t="shared" si="4"/>
        <v>427919.1108</v>
      </c>
      <c r="F17" s="27">
        <f t="shared" si="4"/>
        <v>256923.3417</v>
      </c>
      <c r="G17" s="27">
        <f t="shared" si="4"/>
        <v>230563.5323</v>
      </c>
      <c r="H17" s="27">
        <f t="shared" si="4"/>
        <v>124427.8526</v>
      </c>
      <c r="I17" s="27">
        <f t="shared" si="4"/>
        <v>79191.31485</v>
      </c>
      <c r="J17" s="27">
        <f t="shared" si="4"/>
        <v>101207.0789</v>
      </c>
      <c r="K17" s="27">
        <f t="shared" si="4"/>
        <v>1467.658491</v>
      </c>
      <c r="L17" s="27">
        <f t="shared" si="4"/>
        <v>139877.7465</v>
      </c>
      <c r="M17" s="27">
        <f t="shared" si="4"/>
        <v>20119.75449</v>
      </c>
      <c r="N17" s="27">
        <f t="shared" si="4"/>
        <v>204994.6691</v>
      </c>
      <c r="O17" s="27">
        <f t="shared" si="4"/>
        <v>56446.70795</v>
      </c>
      <c r="P17" s="27">
        <f t="shared" si="4"/>
        <v>2343972.524</v>
      </c>
      <c r="Q17" s="28"/>
    </row>
    <row r="18" ht="29.25" customHeight="1">
      <c r="B18" s="29" t="s">
        <v>181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5">C9*C18</f>
        <v>1069567.311</v>
      </c>
      <c r="D19" s="27">
        <f t="shared" si="5"/>
        <v>1178322.826</v>
      </c>
      <c r="E19" s="27">
        <f t="shared" si="5"/>
        <v>1094835.815</v>
      </c>
      <c r="F19" s="27">
        <f t="shared" si="5"/>
        <v>1218853.524</v>
      </c>
      <c r="G19" s="27">
        <f t="shared" si="5"/>
        <v>491132.0846</v>
      </c>
      <c r="H19" s="27">
        <f t="shared" si="5"/>
        <v>356802.4768</v>
      </c>
      <c r="I19" s="27">
        <f t="shared" si="5"/>
        <v>222960.3733</v>
      </c>
      <c r="J19" s="27">
        <f t="shared" si="5"/>
        <v>156545.1876</v>
      </c>
      <c r="K19" s="27">
        <f t="shared" si="5"/>
        <v>4637.790045</v>
      </c>
      <c r="L19" s="27">
        <f t="shared" si="5"/>
        <v>279172.4824</v>
      </c>
      <c r="M19" s="27">
        <f t="shared" si="5"/>
        <v>68359.86769</v>
      </c>
      <c r="N19" s="27">
        <f t="shared" si="5"/>
        <v>785469.0284</v>
      </c>
      <c r="O19" s="27">
        <f t="shared" si="5"/>
        <v>39004.84125</v>
      </c>
      <c r="P19" s="27">
        <f t="shared" si="5"/>
        <v>6965663.609</v>
      </c>
      <c r="Q19" s="28"/>
    </row>
    <row r="20" ht="31.5" customHeight="1">
      <c r="B20" s="29" t="s">
        <v>182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6">C20*C4</f>
        <v>1421029.65</v>
      </c>
      <c r="D21" s="27">
        <f t="shared" si="6"/>
        <v>1704013.613</v>
      </c>
      <c r="E21" s="27">
        <f t="shared" si="6"/>
        <v>1837317.021</v>
      </c>
      <c r="F21" s="27">
        <f t="shared" si="6"/>
        <v>1258976.566</v>
      </c>
      <c r="G21" s="27">
        <f t="shared" si="6"/>
        <v>1078552.816</v>
      </c>
      <c r="H21" s="27">
        <f t="shared" si="6"/>
        <v>697486.6284</v>
      </c>
      <c r="I21" s="27">
        <f t="shared" si="6"/>
        <v>554021.0338</v>
      </c>
      <c r="J21" s="27">
        <f t="shared" si="6"/>
        <v>752397.2779</v>
      </c>
      <c r="K21" s="27">
        <f t="shared" si="6"/>
        <v>9908.156556</v>
      </c>
      <c r="L21" s="27">
        <f t="shared" si="6"/>
        <v>834969.5108</v>
      </c>
      <c r="M21" s="27">
        <f t="shared" si="6"/>
        <v>203941.7028</v>
      </c>
      <c r="N21" s="27">
        <f t="shared" si="6"/>
        <v>1185643.212</v>
      </c>
      <c r="O21" s="27">
        <f t="shared" si="6"/>
        <v>429940.0002</v>
      </c>
      <c r="P21" s="27">
        <f t="shared" si="6"/>
        <v>11968197.19</v>
      </c>
      <c r="Q21" s="28"/>
    </row>
    <row r="22" ht="32.25" customHeight="1">
      <c r="B22" s="29" t="s">
        <v>183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7">C3</f>
        <v>BNB</v>
      </c>
      <c r="D24" s="23" t="str">
        <f t="shared" si="7"/>
        <v>BUN</v>
      </c>
      <c r="E24" s="23" t="str">
        <f t="shared" si="7"/>
        <v>BME</v>
      </c>
      <c r="F24" s="23" t="str">
        <f t="shared" si="7"/>
        <v>BIS</v>
      </c>
      <c r="G24" s="23" t="str">
        <f t="shared" si="7"/>
        <v>BCR</v>
      </c>
      <c r="H24" s="23" t="str">
        <f t="shared" si="7"/>
        <v>BGA</v>
      </c>
      <c r="I24" s="23" t="str">
        <f t="shared" si="7"/>
        <v>BEC</v>
      </c>
      <c r="J24" s="23" t="str">
        <f t="shared" si="7"/>
        <v>BSO</v>
      </c>
      <c r="K24" s="23" t="str">
        <f t="shared" si="7"/>
        <v>BNA</v>
      </c>
      <c r="L24" s="23" t="str">
        <f t="shared" si="7"/>
        <v>BIE</v>
      </c>
      <c r="M24" s="23" t="str">
        <f t="shared" si="7"/>
        <v>BFO</v>
      </c>
      <c r="N24" s="23" t="str">
        <f t="shared" si="7"/>
        <v>BFS</v>
      </c>
      <c r="O24" s="23" t="str">
        <f t="shared" si="7"/>
        <v>BPR</v>
      </c>
      <c r="P24" s="23" t="str">
        <f t="shared" si="7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8">C5-C21</f>
        <v>5380100.84</v>
      </c>
      <c r="D26" s="27">
        <f t="shared" si="8"/>
        <v>6972021.162</v>
      </c>
      <c r="E26" s="27">
        <f t="shared" si="8"/>
        <v>5321511.723</v>
      </c>
      <c r="F26" s="27">
        <f t="shared" si="8"/>
        <v>4591092.937</v>
      </c>
      <c r="G26" s="27">
        <f t="shared" si="8"/>
        <v>3632249.104</v>
      </c>
      <c r="H26" s="27">
        <f t="shared" si="8"/>
        <v>1551692.766</v>
      </c>
      <c r="I26" s="27">
        <f t="shared" si="8"/>
        <v>1445844.142</v>
      </c>
      <c r="J26" s="27">
        <f t="shared" si="8"/>
        <v>1439363.5</v>
      </c>
      <c r="K26" s="27">
        <f t="shared" si="8"/>
        <v>71991.20489</v>
      </c>
      <c r="L26" s="27">
        <f t="shared" si="8"/>
        <v>1926032.279</v>
      </c>
      <c r="M26" s="27">
        <f t="shared" si="8"/>
        <v>352197.1698</v>
      </c>
      <c r="N26" s="27">
        <f t="shared" si="8"/>
        <v>1589664.046</v>
      </c>
      <c r="O26" s="27">
        <f t="shared" si="8"/>
        <v>234660.6438</v>
      </c>
      <c r="P26" s="27">
        <f t="shared" si="8"/>
        <v>34508421.52</v>
      </c>
      <c r="Q26" s="28"/>
    </row>
    <row r="27" ht="18.75" customHeight="1">
      <c r="B27" s="40" t="s">
        <v>42</v>
      </c>
      <c r="C27" s="41">
        <f t="shared" ref="C27:P27" si="9">C26/C17</f>
        <v>16.30445583</v>
      </c>
      <c r="D27" s="41">
        <f t="shared" si="9"/>
        <v>18.79978534</v>
      </c>
      <c r="E27" s="41">
        <f t="shared" si="9"/>
        <v>12.43578889</v>
      </c>
      <c r="F27" s="41">
        <f t="shared" si="9"/>
        <v>17.86950499</v>
      </c>
      <c r="G27" s="41">
        <f t="shared" si="9"/>
        <v>15.75378841</v>
      </c>
      <c r="H27" s="41">
        <f t="shared" si="9"/>
        <v>12.47062241</v>
      </c>
      <c r="I27" s="41">
        <f t="shared" si="9"/>
        <v>18.25761</v>
      </c>
      <c r="J27" s="41">
        <f t="shared" si="9"/>
        <v>14.22196467</v>
      </c>
      <c r="K27" s="41">
        <f t="shared" si="9"/>
        <v>49.05174149</v>
      </c>
      <c r="L27" s="41">
        <f t="shared" si="9"/>
        <v>13.7693974</v>
      </c>
      <c r="M27" s="41">
        <f t="shared" si="9"/>
        <v>17.50504312</v>
      </c>
      <c r="N27" s="41">
        <f t="shared" si="9"/>
        <v>7.754660418</v>
      </c>
      <c r="O27" s="41">
        <f t="shared" si="9"/>
        <v>4.157206901</v>
      </c>
      <c r="P27" s="41">
        <f t="shared" si="9"/>
        <v>14.7221954</v>
      </c>
      <c r="Q27" s="42"/>
    </row>
    <row r="28" ht="18.75" customHeight="1">
      <c r="B28" s="40" t="s">
        <v>43</v>
      </c>
      <c r="C28" s="41">
        <f t="shared" ref="C28:P28" si="10">((C26)/C10)*100</f>
        <v>47.28292191</v>
      </c>
      <c r="D28" s="41">
        <f t="shared" si="10"/>
        <v>54.51937749</v>
      </c>
      <c r="E28" s="41">
        <f t="shared" si="10"/>
        <v>36.06378778</v>
      </c>
      <c r="F28" s="41">
        <f t="shared" si="10"/>
        <v>51.82156447</v>
      </c>
      <c r="G28" s="41">
        <f t="shared" si="10"/>
        <v>45.6859864</v>
      </c>
      <c r="H28" s="41">
        <f t="shared" si="10"/>
        <v>36.16480498</v>
      </c>
      <c r="I28" s="41">
        <f t="shared" si="10"/>
        <v>52.947069</v>
      </c>
      <c r="J28" s="41">
        <f t="shared" si="10"/>
        <v>41.24369755</v>
      </c>
      <c r="K28" s="41">
        <f t="shared" si="10"/>
        <v>142.2500503</v>
      </c>
      <c r="L28" s="41">
        <f t="shared" si="10"/>
        <v>39.93125247</v>
      </c>
      <c r="M28" s="41">
        <f t="shared" si="10"/>
        <v>50.76462504</v>
      </c>
      <c r="N28" s="41">
        <f t="shared" si="10"/>
        <v>22.48851521</v>
      </c>
      <c r="O28" s="41">
        <f t="shared" si="10"/>
        <v>12.05590001</v>
      </c>
      <c r="P28" s="41">
        <f t="shared" si="10"/>
        <v>42.69436667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1">C6-(0.4*C7)+C19-C21</f>
        <v>2790374.536</v>
      </c>
      <c r="D30" s="27">
        <f t="shared" si="11"/>
        <v>4569569.335</v>
      </c>
      <c r="E30" s="27">
        <f t="shared" si="11"/>
        <v>2258069.844</v>
      </c>
      <c r="F30" s="27">
        <f t="shared" si="11"/>
        <v>2163207.309</v>
      </c>
      <c r="G30" s="27">
        <f t="shared" si="11"/>
        <v>1525447.694</v>
      </c>
      <c r="H30" s="27">
        <f t="shared" si="11"/>
        <v>794844.4026</v>
      </c>
      <c r="I30" s="27">
        <f t="shared" si="11"/>
        <v>784370.0588</v>
      </c>
      <c r="J30" s="27">
        <f t="shared" si="11"/>
        <v>163414.8005</v>
      </c>
      <c r="K30" s="27">
        <f t="shared" si="11"/>
        <v>58060.37099</v>
      </c>
      <c r="L30" s="27">
        <f t="shared" si="11"/>
        <v>371669.2648</v>
      </c>
      <c r="M30" s="27">
        <f t="shared" si="11"/>
        <v>194504.0097</v>
      </c>
      <c r="N30" s="27">
        <f t="shared" si="11"/>
        <v>909458.4196</v>
      </c>
      <c r="O30" s="27">
        <f t="shared" si="11"/>
        <v>234201.9558</v>
      </c>
      <c r="P30" s="27">
        <f t="shared" si="11"/>
        <v>16817192</v>
      </c>
      <c r="Q30" s="28"/>
    </row>
    <row r="31" ht="18.75" customHeight="1">
      <c r="B31" s="40" t="s">
        <v>42</v>
      </c>
      <c r="C31" s="41">
        <f t="shared" ref="C31:P31" si="12">C30/C17</f>
        <v>8.456261273</v>
      </c>
      <c r="D31" s="41">
        <f t="shared" si="12"/>
        <v>12.32166693</v>
      </c>
      <c r="E31" s="41">
        <f t="shared" si="12"/>
        <v>5.276861413</v>
      </c>
      <c r="F31" s="41">
        <f t="shared" si="12"/>
        <v>8.41966049</v>
      </c>
      <c r="G31" s="41">
        <f t="shared" si="12"/>
        <v>6.616170732</v>
      </c>
      <c r="H31" s="41">
        <f t="shared" si="12"/>
        <v>6.387994217</v>
      </c>
      <c r="I31" s="41">
        <f t="shared" si="12"/>
        <v>9.904748523</v>
      </c>
      <c r="J31" s="41">
        <f t="shared" si="12"/>
        <v>1.614657812</v>
      </c>
      <c r="K31" s="41">
        <f t="shared" si="12"/>
        <v>39.55986447</v>
      </c>
      <c r="L31" s="41">
        <f t="shared" si="12"/>
        <v>2.657100747</v>
      </c>
      <c r="M31" s="41">
        <f t="shared" si="12"/>
        <v>9.667315268</v>
      </c>
      <c r="N31" s="41">
        <f t="shared" si="12"/>
        <v>4.436497904</v>
      </c>
      <c r="O31" s="41">
        <f t="shared" si="12"/>
        <v>4.149080863</v>
      </c>
      <c r="P31" s="41">
        <f t="shared" si="12"/>
        <v>7.174654067</v>
      </c>
      <c r="Q31" s="42"/>
    </row>
    <row r="32" ht="18.75" customHeight="1">
      <c r="B32" s="40" t="s">
        <v>43</v>
      </c>
      <c r="C32" s="41">
        <f t="shared" ref="C32:P32" si="13">((C30/C10)*100)</f>
        <v>24.52315769</v>
      </c>
      <c r="D32" s="41">
        <f t="shared" si="13"/>
        <v>35.73283411</v>
      </c>
      <c r="E32" s="41">
        <f t="shared" si="13"/>
        <v>15.3028981</v>
      </c>
      <c r="F32" s="41">
        <f t="shared" si="13"/>
        <v>24.41701542</v>
      </c>
      <c r="G32" s="41">
        <f t="shared" si="13"/>
        <v>19.18689512</v>
      </c>
      <c r="H32" s="41">
        <f t="shared" si="13"/>
        <v>18.52518323</v>
      </c>
      <c r="I32" s="41">
        <f t="shared" si="13"/>
        <v>28.72377072</v>
      </c>
      <c r="J32" s="41">
        <f t="shared" si="13"/>
        <v>4.682507654</v>
      </c>
      <c r="K32" s="41">
        <f t="shared" si="13"/>
        <v>114.723607</v>
      </c>
      <c r="L32" s="41">
        <f t="shared" si="13"/>
        <v>7.705592167</v>
      </c>
      <c r="M32" s="41">
        <f t="shared" si="13"/>
        <v>28.03521428</v>
      </c>
      <c r="N32" s="41">
        <f t="shared" si="13"/>
        <v>12.86584392</v>
      </c>
      <c r="O32" s="41">
        <f t="shared" si="13"/>
        <v>12.0323345</v>
      </c>
      <c r="P32" s="41">
        <f t="shared" si="13"/>
        <v>20.8064968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6.71"/>
    <col customWidth="1" min="12" max="14" width="8.71"/>
    <col customWidth="1" min="15" max="15" width="9.86"/>
    <col customWidth="1" min="16" max="16" width="22.0"/>
    <col customWidth="1" min="17" max="17" width="11.57"/>
    <col customWidth="1" min="18" max="18" width="12.43"/>
    <col customWidth="1" min="19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168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54">
        <f t="shared" ref="C4:O4" si="1">+R4</f>
        <v>30065568.85</v>
      </c>
      <c r="D4" s="54">
        <f t="shared" si="1"/>
        <v>35938818.72</v>
      </c>
      <c r="E4" s="54">
        <f t="shared" si="1"/>
        <v>39182010.81</v>
      </c>
      <c r="F4" s="54">
        <f t="shared" si="1"/>
        <v>26183616.86</v>
      </c>
      <c r="G4" s="54">
        <f t="shared" si="1"/>
        <v>23105337.82</v>
      </c>
      <c r="H4" s="54">
        <f t="shared" si="1"/>
        <v>14952458.38</v>
      </c>
      <c r="I4" s="54">
        <f t="shared" si="1"/>
        <v>11973002.84</v>
      </c>
      <c r="J4" s="54">
        <f t="shared" si="1"/>
        <v>16684630.85</v>
      </c>
      <c r="K4" s="54">
        <f t="shared" si="1"/>
        <v>195349.0199</v>
      </c>
      <c r="L4" s="54">
        <f t="shared" si="1"/>
        <v>17652892.36</v>
      </c>
      <c r="M4" s="54">
        <f t="shared" si="1"/>
        <v>4297358.258</v>
      </c>
      <c r="N4" s="54">
        <f t="shared" si="1"/>
        <v>25907182.13</v>
      </c>
      <c r="O4" s="54">
        <f t="shared" si="1"/>
        <v>9265865.702</v>
      </c>
      <c r="P4" s="13">
        <v>2.5464249337835997E8</v>
      </c>
      <c r="R4" s="72">
        <v>3.006556884932E7</v>
      </c>
      <c r="S4" s="72">
        <v>3.593881871732E7</v>
      </c>
      <c r="T4" s="72">
        <v>3.918201081171E7</v>
      </c>
      <c r="U4" s="72">
        <v>2.618361685944E7</v>
      </c>
      <c r="V4" s="72">
        <v>2.3105337819709998E7</v>
      </c>
      <c r="W4" s="72">
        <v>1.49524583846E7</v>
      </c>
      <c r="X4" s="72">
        <v>1.197300284287E7</v>
      </c>
      <c r="Y4" s="72">
        <v>1.6684630853540001E7</v>
      </c>
      <c r="Z4" s="72">
        <v>195349.01991</v>
      </c>
      <c r="AA4" s="72">
        <v>1.765289236018E7</v>
      </c>
      <c r="AB4" s="72">
        <v>4297358.25783</v>
      </c>
      <c r="AC4" s="72">
        <v>2.5907182132099997E7</v>
      </c>
      <c r="AD4" s="72">
        <v>9265865.70168</v>
      </c>
      <c r="AE4" s="72">
        <v>2.5540409261021E8</v>
      </c>
      <c r="AF4" s="66">
        <v>0.0</v>
      </c>
    </row>
    <row r="5" ht="18.0" customHeight="1">
      <c r="A5" s="7"/>
      <c r="B5" s="12" t="s">
        <v>21</v>
      </c>
      <c r="C5" s="14">
        <f t="shared" ref="C5:P5" si="2">C6+C8-(C7*0.4)-(C9*0.3)</f>
        <v>6408783.133</v>
      </c>
      <c r="D5" s="14">
        <f t="shared" si="2"/>
        <v>8338774.186</v>
      </c>
      <c r="E5" s="14">
        <f t="shared" si="2"/>
        <v>6980477.02</v>
      </c>
      <c r="F5" s="14">
        <f t="shared" si="2"/>
        <v>5400971.053</v>
      </c>
      <c r="G5" s="14">
        <f t="shared" si="2"/>
        <v>4677322.895</v>
      </c>
      <c r="H5" s="14">
        <f t="shared" si="2"/>
        <v>2044048.388</v>
      </c>
      <c r="I5" s="14">
        <f t="shared" si="2"/>
        <v>1911686.241</v>
      </c>
      <c r="J5" s="14">
        <f t="shared" si="2"/>
        <v>2573085.965</v>
      </c>
      <c r="K5" s="14">
        <f t="shared" si="2"/>
        <v>74095.86099</v>
      </c>
      <c r="L5" s="14">
        <f t="shared" si="2"/>
        <v>2730428.608</v>
      </c>
      <c r="M5" s="14">
        <f t="shared" si="2"/>
        <v>507659.1564</v>
      </c>
      <c r="N5" s="14">
        <f t="shared" si="2"/>
        <v>2962159.963</v>
      </c>
      <c r="O5" s="14">
        <f t="shared" si="2"/>
        <v>683369.0829</v>
      </c>
      <c r="P5" s="14">
        <f t="shared" si="2"/>
        <v>45292861.55</v>
      </c>
      <c r="Q5" s="15"/>
      <c r="R5" s="70">
        <v>3777704.0230799997</v>
      </c>
      <c r="S5" s="70">
        <v>6361562.25851</v>
      </c>
      <c r="T5" s="70">
        <v>3967101.53949</v>
      </c>
      <c r="U5" s="70">
        <v>2123229.79053</v>
      </c>
      <c r="V5" s="70">
        <v>2540221.27941</v>
      </c>
      <c r="W5" s="70">
        <v>1127854.48623</v>
      </c>
      <c r="X5" s="70">
        <v>1347676.26741</v>
      </c>
      <c r="Y5" s="70">
        <v>1539556.5588900002</v>
      </c>
      <c r="Z5" s="70">
        <v>79287.87903</v>
      </c>
      <c r="AA5" s="70">
        <v>1084579.0239600001</v>
      </c>
      <c r="AB5" s="70">
        <v>349067.63974</v>
      </c>
      <c r="AC5" s="70">
        <v>2103688.39758</v>
      </c>
      <c r="AD5" s="70">
        <v>730706.95874</v>
      </c>
      <c r="AE5" s="70">
        <v>2.7132236102599997E7</v>
      </c>
      <c r="AF5" s="66">
        <v>0.0</v>
      </c>
    </row>
    <row r="6" ht="18.0" customHeight="1">
      <c r="A6" s="7"/>
      <c r="B6" s="17" t="s">
        <v>22</v>
      </c>
      <c r="C6" s="18">
        <f t="shared" ref="C6:P6" si="3">+R5</f>
        <v>3777704.023</v>
      </c>
      <c r="D6" s="18">
        <f t="shared" si="3"/>
        <v>6361562.259</v>
      </c>
      <c r="E6" s="18">
        <f t="shared" si="3"/>
        <v>3967101.539</v>
      </c>
      <c r="F6" s="18">
        <f t="shared" si="3"/>
        <v>2123229.791</v>
      </c>
      <c r="G6" s="18">
        <f t="shared" si="3"/>
        <v>2540221.279</v>
      </c>
      <c r="H6" s="18">
        <f t="shared" si="3"/>
        <v>1127854.486</v>
      </c>
      <c r="I6" s="18">
        <f t="shared" si="3"/>
        <v>1347676.267</v>
      </c>
      <c r="J6" s="18">
        <f t="shared" si="3"/>
        <v>1539556.559</v>
      </c>
      <c r="K6" s="18">
        <f t="shared" si="3"/>
        <v>79287.87903</v>
      </c>
      <c r="L6" s="18">
        <f t="shared" si="3"/>
        <v>1084579.024</v>
      </c>
      <c r="M6" s="18">
        <f t="shared" si="3"/>
        <v>349067.6397</v>
      </c>
      <c r="N6" s="18">
        <f t="shared" si="3"/>
        <v>2103688.398</v>
      </c>
      <c r="O6" s="18">
        <f t="shared" si="3"/>
        <v>730706.9587</v>
      </c>
      <c r="P6" s="18">
        <f t="shared" si="3"/>
        <v>27132236.1</v>
      </c>
      <c r="Q6" s="17"/>
      <c r="R6" s="69">
        <v>2629461.9048699997</v>
      </c>
      <c r="S6" s="69">
        <v>3864112.1073000003</v>
      </c>
      <c r="T6" s="69">
        <v>2654702.51797</v>
      </c>
      <c r="U6" s="69">
        <v>956600.78866</v>
      </c>
      <c r="V6" s="69">
        <v>1178842.58373</v>
      </c>
      <c r="W6" s="69">
        <v>490952.96006</v>
      </c>
      <c r="X6" s="69">
        <v>742625.90934</v>
      </c>
      <c r="Y6" s="69">
        <v>1143220.7757899999</v>
      </c>
      <c r="Z6" s="69">
        <v>57183.050630000005</v>
      </c>
      <c r="AA6" s="69">
        <v>566358.27723</v>
      </c>
      <c r="AB6" s="69">
        <v>245739.63477</v>
      </c>
      <c r="AC6" s="69">
        <v>1596992.08803</v>
      </c>
      <c r="AD6" s="69">
        <v>215310.0</v>
      </c>
      <c r="AE6" s="69">
        <v>1.634210259838E7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2629461.905</v>
      </c>
      <c r="D7" s="18">
        <f t="shared" si="4"/>
        <v>3864112.107</v>
      </c>
      <c r="E7" s="18">
        <f t="shared" si="4"/>
        <v>2654702.518</v>
      </c>
      <c r="F7" s="18">
        <f t="shared" si="4"/>
        <v>956600.7887</v>
      </c>
      <c r="G7" s="18">
        <f t="shared" si="4"/>
        <v>1178842.584</v>
      </c>
      <c r="H7" s="18">
        <f t="shared" si="4"/>
        <v>490952.9601</v>
      </c>
      <c r="I7" s="18">
        <f t="shared" si="4"/>
        <v>742625.9093</v>
      </c>
      <c r="J7" s="18">
        <f t="shared" si="4"/>
        <v>1143220.776</v>
      </c>
      <c r="K7" s="18">
        <f t="shared" si="4"/>
        <v>57183.05063</v>
      </c>
      <c r="L7" s="18">
        <f t="shared" si="4"/>
        <v>566358.2772</v>
      </c>
      <c r="M7" s="18">
        <f t="shared" si="4"/>
        <v>245739.6348</v>
      </c>
      <c r="N7" s="18">
        <f t="shared" si="4"/>
        <v>1596992.088</v>
      </c>
      <c r="O7" s="18">
        <f t="shared" si="4"/>
        <v>215310</v>
      </c>
      <c r="P7" s="18">
        <f t="shared" si="4"/>
        <v>16342102.6</v>
      </c>
      <c r="Q7" s="17"/>
      <c r="R7" s="70">
        <v>4077146.36777</v>
      </c>
      <c r="S7" s="70">
        <v>4089581.3993800003</v>
      </c>
      <c r="T7" s="70">
        <v>4541988.01834</v>
      </c>
      <c r="U7" s="70">
        <v>4213660.246739999</v>
      </c>
      <c r="V7" s="70">
        <v>2810794.94995</v>
      </c>
      <c r="W7" s="70">
        <v>1272858.67788</v>
      </c>
      <c r="X7" s="70">
        <v>959125.31672</v>
      </c>
      <c r="Y7" s="70">
        <v>1556643.14397</v>
      </c>
      <c r="Z7" s="70">
        <v>19272.710769999998</v>
      </c>
      <c r="AA7" s="70">
        <v>1993152.55065</v>
      </c>
      <c r="AB7" s="70">
        <v>300887.37507999997</v>
      </c>
      <c r="AC7" s="70">
        <v>1822721.10024</v>
      </c>
      <c r="AD7" s="70">
        <v>55312.855859999996</v>
      </c>
      <c r="AE7" s="70">
        <v>2.7713144713349998E7</v>
      </c>
      <c r="AF7" s="66">
        <v>0.0</v>
      </c>
    </row>
    <row r="8" ht="18.0" customHeight="1">
      <c r="A8" s="7"/>
      <c r="B8" s="17" t="s">
        <v>24</v>
      </c>
      <c r="C8" s="18">
        <f t="shared" ref="C8:P8" si="5">+R7</f>
        <v>4077146.368</v>
      </c>
      <c r="D8" s="18">
        <f t="shared" si="5"/>
        <v>4089581.399</v>
      </c>
      <c r="E8" s="18">
        <f t="shared" si="5"/>
        <v>4541988.018</v>
      </c>
      <c r="F8" s="18">
        <f t="shared" si="5"/>
        <v>4213660.247</v>
      </c>
      <c r="G8" s="18">
        <f t="shared" si="5"/>
        <v>2810794.95</v>
      </c>
      <c r="H8" s="18">
        <f t="shared" si="5"/>
        <v>1272858.678</v>
      </c>
      <c r="I8" s="18">
        <f t="shared" si="5"/>
        <v>959125.3167</v>
      </c>
      <c r="J8" s="18">
        <f t="shared" si="5"/>
        <v>1556643.144</v>
      </c>
      <c r="K8" s="18">
        <f t="shared" si="5"/>
        <v>19272.71077</v>
      </c>
      <c r="L8" s="18">
        <f t="shared" si="5"/>
        <v>1993152.551</v>
      </c>
      <c r="M8" s="18">
        <f t="shared" si="5"/>
        <v>300887.3751</v>
      </c>
      <c r="N8" s="18">
        <f t="shared" si="5"/>
        <v>1822721.1</v>
      </c>
      <c r="O8" s="18">
        <f t="shared" si="5"/>
        <v>55312.85586</v>
      </c>
      <c r="P8" s="18">
        <f t="shared" si="5"/>
        <v>27713144.71</v>
      </c>
      <c r="Q8" s="17"/>
      <c r="R8" s="69">
        <v>1314274.98707</v>
      </c>
      <c r="S8" s="69">
        <v>1889082.0973399999</v>
      </c>
      <c r="T8" s="69">
        <v>1555771.76931</v>
      </c>
      <c r="U8" s="69">
        <v>1844262.22919</v>
      </c>
      <c r="V8" s="69">
        <v>673854.3374</v>
      </c>
      <c r="W8" s="69">
        <v>534278.6406</v>
      </c>
      <c r="X8" s="69">
        <v>326883.26423000003</v>
      </c>
      <c r="Y8" s="69">
        <v>219418.09169</v>
      </c>
      <c r="Z8" s="69">
        <v>5305.02852</v>
      </c>
      <c r="AA8" s="69">
        <v>402532.18643</v>
      </c>
      <c r="AB8" s="69">
        <v>146666.68161000003</v>
      </c>
      <c r="AC8" s="69">
        <v>1084842.33304</v>
      </c>
      <c r="AD8" s="69">
        <v>55089.10559000001</v>
      </c>
      <c r="AE8" s="69">
        <v>1.005226075202E7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1314274.987</v>
      </c>
      <c r="D9" s="18">
        <f t="shared" si="6"/>
        <v>1889082.097</v>
      </c>
      <c r="E9" s="18">
        <f t="shared" si="6"/>
        <v>1555771.769</v>
      </c>
      <c r="F9" s="18">
        <f t="shared" si="6"/>
        <v>1844262.229</v>
      </c>
      <c r="G9" s="18">
        <f t="shared" si="6"/>
        <v>673854.3374</v>
      </c>
      <c r="H9" s="18">
        <f t="shared" si="6"/>
        <v>534278.6406</v>
      </c>
      <c r="I9" s="18">
        <f t="shared" si="6"/>
        <v>326883.2642</v>
      </c>
      <c r="J9" s="18">
        <f t="shared" si="6"/>
        <v>219418.0917</v>
      </c>
      <c r="K9" s="18">
        <f t="shared" si="6"/>
        <v>5305.02852</v>
      </c>
      <c r="L9" s="18">
        <f t="shared" si="6"/>
        <v>402532.1864</v>
      </c>
      <c r="M9" s="18">
        <f t="shared" si="6"/>
        <v>146666.6816</v>
      </c>
      <c r="N9" s="18">
        <f t="shared" si="6"/>
        <v>1084842.333</v>
      </c>
      <c r="O9" s="18">
        <f t="shared" si="6"/>
        <v>55089.10559</v>
      </c>
      <c r="P9" s="18">
        <f t="shared" si="6"/>
        <v>10052260.75</v>
      </c>
      <c r="Q9" s="17"/>
      <c r="R9" s="69">
        <v>4404094.49341</v>
      </c>
      <c r="S9" s="69">
        <v>3738022.08528</v>
      </c>
      <c r="T9" s="69">
        <v>5052393.89291</v>
      </c>
      <c r="U9" s="69">
        <v>4093881.49017</v>
      </c>
      <c r="V9" s="69">
        <v>3581671.48372</v>
      </c>
      <c r="W9" s="69">
        <v>1785845.4388</v>
      </c>
      <c r="X9" s="69">
        <v>1288060.0906800001</v>
      </c>
      <c r="Y9" s="69">
        <v>9099.286890000001</v>
      </c>
      <c r="Z9" s="69">
        <v>27899.62924</v>
      </c>
      <c r="AA9" s="69">
        <v>682687.73273</v>
      </c>
      <c r="AB9" s="69">
        <v>325135.52636</v>
      </c>
      <c r="AC9" s="69">
        <v>3601079.8344</v>
      </c>
      <c r="AD9" s="69">
        <v>11970.92851</v>
      </c>
      <c r="AE9" s="69">
        <v>2.8601841913099997E7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11351124.13</v>
      </c>
      <c r="D10" s="14">
        <f t="shared" si="7"/>
        <v>13217254.2</v>
      </c>
      <c r="E10" s="14">
        <f t="shared" si="7"/>
        <v>14656077.06</v>
      </c>
      <c r="F10" s="14">
        <f t="shared" si="7"/>
        <v>8615695.622</v>
      </c>
      <c r="G10" s="14">
        <f t="shared" si="7"/>
        <v>8255504.576</v>
      </c>
      <c r="H10" s="14">
        <f t="shared" si="7"/>
        <v>4152935.947</v>
      </c>
      <c r="I10" s="14">
        <f t="shared" si="7"/>
        <v>2880023.084</v>
      </c>
      <c r="J10" s="14">
        <f t="shared" si="7"/>
        <v>3582004.696</v>
      </c>
      <c r="K10" s="14">
        <f t="shared" si="7"/>
        <v>48355.9025</v>
      </c>
      <c r="L10" s="14">
        <f t="shared" si="7"/>
        <v>4790195.046</v>
      </c>
      <c r="M10" s="14">
        <f t="shared" si="7"/>
        <v>723989.2829</v>
      </c>
      <c r="N10" s="14">
        <f t="shared" si="7"/>
        <v>7204824.373</v>
      </c>
      <c r="O10" s="14">
        <f t="shared" si="7"/>
        <v>1965090.242</v>
      </c>
      <c r="P10" s="14">
        <f t="shared" si="7"/>
        <v>81443074.16</v>
      </c>
      <c r="Q10" s="15"/>
      <c r="R10" s="69">
        <v>6941817.13776</v>
      </c>
      <c r="S10" s="69">
        <v>9478244.21254</v>
      </c>
      <c r="T10" s="69">
        <v>9585573.98385</v>
      </c>
      <c r="U10" s="69">
        <v>4518654.63761</v>
      </c>
      <c r="V10" s="69">
        <v>4671186.33342</v>
      </c>
      <c r="W10" s="69">
        <v>2365252.4908600003</v>
      </c>
      <c r="X10" s="69">
        <v>1587521.66255</v>
      </c>
      <c r="Y10" s="69">
        <v>3570406.91328</v>
      </c>
      <c r="Z10" s="69">
        <v>20444.2317</v>
      </c>
      <c r="AA10" s="69">
        <v>4106107.41453</v>
      </c>
      <c r="AB10" s="69">
        <v>397244.47018</v>
      </c>
      <c r="AC10" s="69">
        <v>3601891.40979</v>
      </c>
      <c r="AD10" s="69">
        <v>1951020.9013099999</v>
      </c>
      <c r="AE10" s="69">
        <v>5.279536579938E7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4404094.493</v>
      </c>
      <c r="D11" s="18">
        <f t="shared" si="8"/>
        <v>3738022.085</v>
      </c>
      <c r="E11" s="18">
        <f t="shared" si="8"/>
        <v>5052393.893</v>
      </c>
      <c r="F11" s="18">
        <f t="shared" si="8"/>
        <v>4093881.49</v>
      </c>
      <c r="G11" s="18">
        <f t="shared" si="8"/>
        <v>3581671.484</v>
      </c>
      <c r="H11" s="18">
        <f t="shared" si="8"/>
        <v>1785845.439</v>
      </c>
      <c r="I11" s="18">
        <f t="shared" si="8"/>
        <v>1288060.091</v>
      </c>
      <c r="J11" s="18">
        <f t="shared" si="8"/>
        <v>9099.28689</v>
      </c>
      <c r="K11" s="18">
        <f t="shared" si="8"/>
        <v>27899.62924</v>
      </c>
      <c r="L11" s="18">
        <f t="shared" si="8"/>
        <v>682687.7327</v>
      </c>
      <c r="M11" s="18">
        <f t="shared" si="8"/>
        <v>325135.5264</v>
      </c>
      <c r="N11" s="18">
        <f t="shared" si="8"/>
        <v>3601079.834</v>
      </c>
      <c r="O11" s="18">
        <f t="shared" si="8"/>
        <v>11970.92851</v>
      </c>
      <c r="P11" s="18">
        <f t="shared" si="8"/>
        <v>28601841.91</v>
      </c>
      <c r="Q11" s="17"/>
      <c r="R11" s="69">
        <v>5212.50005</v>
      </c>
      <c r="S11" s="69">
        <v>987.90355</v>
      </c>
      <c r="T11" s="69">
        <v>18109.18108</v>
      </c>
      <c r="U11" s="69">
        <v>3159.49394</v>
      </c>
      <c r="V11" s="69">
        <v>2646.75885</v>
      </c>
      <c r="W11" s="69">
        <v>1838.01704</v>
      </c>
      <c r="X11" s="69">
        <v>4441.3304100000005</v>
      </c>
      <c r="Y11" s="69">
        <v>2498.49602</v>
      </c>
      <c r="Z11" s="69">
        <v>12.041559999999999</v>
      </c>
      <c r="AA11" s="69">
        <v>1399.8985500000001</v>
      </c>
      <c r="AB11" s="69">
        <v>1609.28637</v>
      </c>
      <c r="AC11" s="69">
        <v>1853.12853</v>
      </c>
      <c r="AD11" s="69">
        <v>2098.41193</v>
      </c>
      <c r="AE11" s="69">
        <v>45866.44788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6941817.138</v>
      </c>
      <c r="D12" s="18">
        <f t="shared" si="9"/>
        <v>9478244.213</v>
      </c>
      <c r="E12" s="18">
        <f t="shared" si="9"/>
        <v>9585573.984</v>
      </c>
      <c r="F12" s="18">
        <f t="shared" si="9"/>
        <v>4518654.638</v>
      </c>
      <c r="G12" s="18">
        <f t="shared" si="9"/>
        <v>4671186.333</v>
      </c>
      <c r="H12" s="18">
        <f t="shared" si="9"/>
        <v>2365252.491</v>
      </c>
      <c r="I12" s="18">
        <f t="shared" si="9"/>
        <v>1587521.663</v>
      </c>
      <c r="J12" s="18">
        <f t="shared" si="9"/>
        <v>3570406.913</v>
      </c>
      <c r="K12" s="18">
        <f t="shared" si="9"/>
        <v>20444.2317</v>
      </c>
      <c r="L12" s="18">
        <f t="shared" si="9"/>
        <v>4106107.415</v>
      </c>
      <c r="M12" s="18">
        <f t="shared" si="9"/>
        <v>397244.4702</v>
      </c>
      <c r="N12" s="18">
        <f t="shared" si="9"/>
        <v>3601891.41</v>
      </c>
      <c r="O12" s="18">
        <f t="shared" si="9"/>
        <v>1951020.901</v>
      </c>
      <c r="P12" s="18">
        <f t="shared" si="9"/>
        <v>52795365.8</v>
      </c>
      <c r="Q12" s="17"/>
    </row>
    <row r="13" ht="20.25" customHeight="1">
      <c r="A13" s="7"/>
      <c r="B13" s="17" t="s">
        <v>184</v>
      </c>
      <c r="C13" s="18">
        <f t="shared" ref="C13:P13" si="10">+R11</f>
        <v>5212.50005</v>
      </c>
      <c r="D13" s="18">
        <f t="shared" si="10"/>
        <v>987.90355</v>
      </c>
      <c r="E13" s="18">
        <f t="shared" si="10"/>
        <v>18109.18108</v>
      </c>
      <c r="F13" s="18">
        <f t="shared" si="10"/>
        <v>3159.49394</v>
      </c>
      <c r="G13" s="18">
        <f t="shared" si="10"/>
        <v>2646.75885</v>
      </c>
      <c r="H13" s="18">
        <f t="shared" si="10"/>
        <v>1838.01704</v>
      </c>
      <c r="I13" s="18">
        <f t="shared" si="10"/>
        <v>4441.33041</v>
      </c>
      <c r="J13" s="18">
        <f t="shared" si="10"/>
        <v>2498.49602</v>
      </c>
      <c r="K13" s="18">
        <f t="shared" si="10"/>
        <v>12.04156</v>
      </c>
      <c r="L13" s="18">
        <f t="shared" si="10"/>
        <v>1399.89855</v>
      </c>
      <c r="M13" s="18">
        <f t="shared" si="10"/>
        <v>1609.28637</v>
      </c>
      <c r="N13" s="18">
        <f t="shared" si="10"/>
        <v>1853.12853</v>
      </c>
      <c r="O13" s="18">
        <f t="shared" si="10"/>
        <v>2098.41193</v>
      </c>
      <c r="P13" s="18">
        <f t="shared" si="10"/>
        <v>45866.44788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  <c r="Q15" s="23"/>
    </row>
    <row r="16" ht="19.5" customHeight="1">
      <c r="B16" s="19" t="s">
        <v>185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12">C16*C10</f>
        <v>329182.5998</v>
      </c>
      <c r="D17" s="27">
        <f t="shared" si="12"/>
        <v>383300.3718</v>
      </c>
      <c r="E17" s="27">
        <f t="shared" si="12"/>
        <v>425026.2347</v>
      </c>
      <c r="F17" s="27">
        <f t="shared" si="12"/>
        <v>249855.173</v>
      </c>
      <c r="G17" s="27">
        <f t="shared" si="12"/>
        <v>239409.6327</v>
      </c>
      <c r="H17" s="27">
        <f t="shared" si="12"/>
        <v>120435.1425</v>
      </c>
      <c r="I17" s="27">
        <f t="shared" si="12"/>
        <v>83520.66943</v>
      </c>
      <c r="J17" s="27">
        <f t="shared" si="12"/>
        <v>103878.1362</v>
      </c>
      <c r="K17" s="27">
        <f t="shared" si="12"/>
        <v>1402.321173</v>
      </c>
      <c r="L17" s="27">
        <f t="shared" si="12"/>
        <v>138915.6563</v>
      </c>
      <c r="M17" s="27">
        <f t="shared" si="12"/>
        <v>20995.6892</v>
      </c>
      <c r="N17" s="27">
        <f t="shared" si="12"/>
        <v>208939.9068</v>
      </c>
      <c r="O17" s="27">
        <f t="shared" si="12"/>
        <v>56987.61701</v>
      </c>
      <c r="P17" s="27">
        <f t="shared" si="12"/>
        <v>2361849.151</v>
      </c>
      <c r="Q17" s="28"/>
    </row>
    <row r="18" ht="29.25" customHeight="1">
      <c r="B18" s="29" t="s">
        <v>186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13">C9*C18</f>
        <v>919992.4909</v>
      </c>
      <c r="D19" s="27">
        <f t="shared" si="13"/>
        <v>1322357.468</v>
      </c>
      <c r="E19" s="27">
        <f t="shared" si="13"/>
        <v>1089040.239</v>
      </c>
      <c r="F19" s="27">
        <f t="shared" si="13"/>
        <v>1290983.56</v>
      </c>
      <c r="G19" s="27">
        <f t="shared" si="13"/>
        <v>471698.0362</v>
      </c>
      <c r="H19" s="27">
        <f t="shared" si="13"/>
        <v>373995.0484</v>
      </c>
      <c r="I19" s="27">
        <f t="shared" si="13"/>
        <v>228818.285</v>
      </c>
      <c r="J19" s="27">
        <f t="shared" si="13"/>
        <v>153592.6642</v>
      </c>
      <c r="K19" s="27">
        <f t="shared" si="13"/>
        <v>3713.519964</v>
      </c>
      <c r="L19" s="27">
        <f t="shared" si="13"/>
        <v>281772.5305</v>
      </c>
      <c r="M19" s="27">
        <f t="shared" si="13"/>
        <v>102666.6771</v>
      </c>
      <c r="N19" s="27">
        <f t="shared" si="13"/>
        <v>759389.6331</v>
      </c>
      <c r="O19" s="27">
        <f t="shared" si="13"/>
        <v>38562.37391</v>
      </c>
      <c r="P19" s="27">
        <f t="shared" si="13"/>
        <v>7036582.526</v>
      </c>
      <c r="Q19" s="28"/>
    </row>
    <row r="20" ht="31.5" customHeight="1">
      <c r="B20" s="29" t="s">
        <v>187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14">C20*C4</f>
        <v>1413081.736</v>
      </c>
      <c r="D21" s="27">
        <f t="shared" si="14"/>
        <v>1689124.48</v>
      </c>
      <c r="E21" s="27">
        <f t="shared" si="14"/>
        <v>1841554.508</v>
      </c>
      <c r="F21" s="27">
        <f t="shared" si="14"/>
        <v>1230629.992</v>
      </c>
      <c r="G21" s="27">
        <f t="shared" si="14"/>
        <v>1085950.878</v>
      </c>
      <c r="H21" s="27">
        <f t="shared" si="14"/>
        <v>702765.5441</v>
      </c>
      <c r="I21" s="27">
        <f t="shared" si="14"/>
        <v>562731.1336</v>
      </c>
      <c r="J21" s="27">
        <f t="shared" si="14"/>
        <v>784177.6501</v>
      </c>
      <c r="K21" s="27">
        <f t="shared" si="14"/>
        <v>9181.403936</v>
      </c>
      <c r="L21" s="27">
        <f t="shared" si="14"/>
        <v>829685.9409</v>
      </c>
      <c r="M21" s="27">
        <f t="shared" si="14"/>
        <v>201975.8381</v>
      </c>
      <c r="N21" s="27">
        <f t="shared" si="14"/>
        <v>1217637.56</v>
      </c>
      <c r="O21" s="27">
        <f t="shared" si="14"/>
        <v>435495.688</v>
      </c>
      <c r="P21" s="27">
        <f t="shared" si="14"/>
        <v>11968197.19</v>
      </c>
      <c r="Q21" s="28"/>
    </row>
    <row r="22" ht="32.25" customHeight="1">
      <c r="B22" s="29" t="s">
        <v>188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16">C5-C21</f>
        <v>4995701.397</v>
      </c>
      <c r="D26" s="27">
        <f t="shared" si="16"/>
        <v>6649649.706</v>
      </c>
      <c r="E26" s="27">
        <f t="shared" si="16"/>
        <v>5138922.512</v>
      </c>
      <c r="F26" s="27">
        <f t="shared" si="16"/>
        <v>4170341.061</v>
      </c>
      <c r="G26" s="27">
        <f t="shared" si="16"/>
        <v>3591372.017</v>
      </c>
      <c r="H26" s="27">
        <f t="shared" si="16"/>
        <v>1341282.844</v>
      </c>
      <c r="I26" s="27">
        <f t="shared" si="16"/>
        <v>1348955.108</v>
      </c>
      <c r="J26" s="27">
        <f t="shared" si="16"/>
        <v>1788908.315</v>
      </c>
      <c r="K26" s="27">
        <f t="shared" si="16"/>
        <v>64914.45706</v>
      </c>
      <c r="L26" s="27">
        <f t="shared" si="16"/>
        <v>1900742.667</v>
      </c>
      <c r="M26" s="27">
        <f t="shared" si="16"/>
        <v>305683.3183</v>
      </c>
      <c r="N26" s="27">
        <f t="shared" si="16"/>
        <v>1744522.402</v>
      </c>
      <c r="O26" s="27">
        <f t="shared" si="16"/>
        <v>247873.3949</v>
      </c>
      <c r="P26" s="27">
        <f t="shared" si="16"/>
        <v>33324664.36</v>
      </c>
      <c r="Q26" s="28"/>
    </row>
    <row r="27" ht="18.75" customHeight="1">
      <c r="B27" s="40" t="s">
        <v>42</v>
      </c>
      <c r="C27" s="41">
        <f t="shared" ref="C27:P27" si="17">C26/C17</f>
        <v>15.17607978</v>
      </c>
      <c r="D27" s="41">
        <f t="shared" si="17"/>
        <v>17.34840401</v>
      </c>
      <c r="E27" s="41">
        <f t="shared" si="17"/>
        <v>12.09083603</v>
      </c>
      <c r="F27" s="41">
        <f t="shared" si="17"/>
        <v>16.69103349</v>
      </c>
      <c r="G27" s="41">
        <f t="shared" si="17"/>
        <v>15.00095037</v>
      </c>
      <c r="H27" s="41">
        <f t="shared" si="17"/>
        <v>11.13697229</v>
      </c>
      <c r="I27" s="41">
        <f t="shared" si="17"/>
        <v>16.15115296</v>
      </c>
      <c r="J27" s="41">
        <f t="shared" si="17"/>
        <v>17.22122075</v>
      </c>
      <c r="K27" s="41">
        <f t="shared" si="17"/>
        <v>46.29072022</v>
      </c>
      <c r="L27" s="41">
        <f t="shared" si="17"/>
        <v>13.68271019</v>
      </c>
      <c r="M27" s="41">
        <f t="shared" si="17"/>
        <v>14.55933717</v>
      </c>
      <c r="N27" s="41">
        <f t="shared" si="17"/>
        <v>8.34939782</v>
      </c>
      <c r="O27" s="41">
        <f t="shared" si="17"/>
        <v>4.349600983</v>
      </c>
      <c r="P27" s="41">
        <f t="shared" si="17"/>
        <v>14.10956511</v>
      </c>
      <c r="Q27" s="42"/>
    </row>
    <row r="28" ht="18.75" customHeight="1">
      <c r="B28" s="40" t="s">
        <v>43</v>
      </c>
      <c r="C28" s="41">
        <f t="shared" ref="C28:P28" si="18">((C26)/C10)*100</f>
        <v>44.01063136</v>
      </c>
      <c r="D28" s="41">
        <f t="shared" si="18"/>
        <v>50.31037162</v>
      </c>
      <c r="E28" s="41">
        <f t="shared" si="18"/>
        <v>35.06342449</v>
      </c>
      <c r="F28" s="41">
        <f t="shared" si="18"/>
        <v>48.40399712</v>
      </c>
      <c r="G28" s="41">
        <f t="shared" si="18"/>
        <v>43.50275606</v>
      </c>
      <c r="H28" s="41">
        <f t="shared" si="18"/>
        <v>32.29721963</v>
      </c>
      <c r="I28" s="41">
        <f t="shared" si="18"/>
        <v>46.83834359</v>
      </c>
      <c r="J28" s="41">
        <f t="shared" si="18"/>
        <v>49.94154019</v>
      </c>
      <c r="K28" s="41">
        <f t="shared" si="18"/>
        <v>134.2430886</v>
      </c>
      <c r="L28" s="41">
        <f t="shared" si="18"/>
        <v>39.67985956</v>
      </c>
      <c r="M28" s="41">
        <f t="shared" si="18"/>
        <v>42.2220778</v>
      </c>
      <c r="N28" s="41">
        <f t="shared" si="18"/>
        <v>24.21325368</v>
      </c>
      <c r="O28" s="41">
        <f t="shared" si="18"/>
        <v>12.61384285</v>
      </c>
      <c r="P28" s="41">
        <f t="shared" si="18"/>
        <v>40.91773881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9">C6-(0.4*C7)+C19-C21</f>
        <v>2232830.016</v>
      </c>
      <c r="D30" s="27">
        <f t="shared" si="19"/>
        <v>4449150.404</v>
      </c>
      <c r="E30" s="27">
        <f t="shared" si="19"/>
        <v>2152706.263</v>
      </c>
      <c r="F30" s="27">
        <f t="shared" si="19"/>
        <v>1800943.043</v>
      </c>
      <c r="G30" s="27">
        <f t="shared" si="19"/>
        <v>1454431.405</v>
      </c>
      <c r="H30" s="27">
        <f t="shared" si="19"/>
        <v>602702.8065</v>
      </c>
      <c r="I30" s="27">
        <f t="shared" si="19"/>
        <v>716713.055</v>
      </c>
      <c r="J30" s="27">
        <f t="shared" si="19"/>
        <v>451683.2626</v>
      </c>
      <c r="K30" s="27">
        <f t="shared" si="19"/>
        <v>50946.77481</v>
      </c>
      <c r="L30" s="27">
        <f t="shared" si="19"/>
        <v>310122.3026</v>
      </c>
      <c r="M30" s="27">
        <f t="shared" si="19"/>
        <v>151462.6248</v>
      </c>
      <c r="N30" s="27">
        <f t="shared" si="19"/>
        <v>1006643.635</v>
      </c>
      <c r="O30" s="27">
        <f t="shared" si="19"/>
        <v>247649.6447</v>
      </c>
      <c r="P30" s="27">
        <f t="shared" si="19"/>
        <v>15663780.4</v>
      </c>
      <c r="Q30" s="28"/>
    </row>
    <row r="31" ht="18.75" customHeight="1">
      <c r="B31" s="40" t="s">
        <v>42</v>
      </c>
      <c r="C31" s="41">
        <f t="shared" ref="C31:P31" si="20">C30/C17</f>
        <v>6.782952737</v>
      </c>
      <c r="D31" s="41">
        <f t="shared" si="20"/>
        <v>11.6074774</v>
      </c>
      <c r="E31" s="41">
        <f t="shared" si="20"/>
        <v>5.064878558</v>
      </c>
      <c r="F31" s="41">
        <f t="shared" si="20"/>
        <v>7.207947793</v>
      </c>
      <c r="G31" s="41">
        <f t="shared" si="20"/>
        <v>6.075074708</v>
      </c>
      <c r="H31" s="41">
        <f t="shared" si="20"/>
        <v>5.004376582</v>
      </c>
      <c r="I31" s="41">
        <f t="shared" si="20"/>
        <v>8.581265691</v>
      </c>
      <c r="J31" s="41">
        <f t="shared" si="20"/>
        <v>4.348203378</v>
      </c>
      <c r="K31" s="41">
        <f t="shared" si="20"/>
        <v>36.33031848</v>
      </c>
      <c r="L31" s="41">
        <f t="shared" si="20"/>
        <v>2.232450329</v>
      </c>
      <c r="M31" s="41">
        <f t="shared" si="20"/>
        <v>7.213986803</v>
      </c>
      <c r="N31" s="41">
        <f t="shared" si="20"/>
        <v>4.81786199</v>
      </c>
      <c r="O31" s="41">
        <f t="shared" si="20"/>
        <v>4.345674686</v>
      </c>
      <c r="P31" s="41">
        <f t="shared" si="20"/>
        <v>6.631998659</v>
      </c>
      <c r="Q31" s="42"/>
    </row>
    <row r="32" ht="18.75" customHeight="1">
      <c r="B32" s="40" t="s">
        <v>43</v>
      </c>
      <c r="C32" s="41">
        <f t="shared" ref="C32:P32" si="21">((C30/C10)*100)</f>
        <v>19.67056294</v>
      </c>
      <c r="D32" s="41">
        <f t="shared" si="21"/>
        <v>33.66168446</v>
      </c>
      <c r="E32" s="41">
        <f t="shared" si="21"/>
        <v>14.68814782</v>
      </c>
      <c r="F32" s="41">
        <f t="shared" si="21"/>
        <v>20.9030486</v>
      </c>
      <c r="G32" s="41">
        <f t="shared" si="21"/>
        <v>17.61771665</v>
      </c>
      <c r="H32" s="41">
        <f t="shared" si="21"/>
        <v>14.51269209</v>
      </c>
      <c r="I32" s="41">
        <f t="shared" si="21"/>
        <v>24.8856705</v>
      </c>
      <c r="J32" s="41">
        <f t="shared" si="21"/>
        <v>12.6097898</v>
      </c>
      <c r="K32" s="41">
        <f t="shared" si="21"/>
        <v>105.3579236</v>
      </c>
      <c r="L32" s="41">
        <f t="shared" si="21"/>
        <v>6.474105953</v>
      </c>
      <c r="M32" s="41">
        <f t="shared" si="21"/>
        <v>20.92056173</v>
      </c>
      <c r="N32" s="41">
        <f t="shared" si="21"/>
        <v>13.97179977</v>
      </c>
      <c r="O32" s="41">
        <f t="shared" si="21"/>
        <v>12.60245659</v>
      </c>
      <c r="P32" s="41">
        <f t="shared" si="21"/>
        <v>19.23279611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14.29"/>
    <col customWidth="1" min="4" max="4" width="13.43"/>
    <col customWidth="1" min="5" max="6" width="13.71"/>
    <col customWidth="1" min="7" max="7" width="15.71"/>
    <col customWidth="1" min="8" max="8" width="13.57"/>
    <col customWidth="1" min="9" max="9" width="12.43"/>
    <col customWidth="1" min="10" max="10" width="14.14"/>
    <col customWidth="1" hidden="1" min="11" max="11" width="8.71"/>
    <col customWidth="1" min="12" max="12" width="0.14"/>
    <col customWidth="1" min="13" max="16" width="14.14"/>
    <col customWidth="1" min="17" max="17" width="19.71"/>
    <col customWidth="1" min="18" max="18" width="11.57"/>
    <col customWidth="1" min="19" max="19" width="12.0"/>
    <col customWidth="1" min="20" max="20" width="13.71"/>
    <col customWidth="1" min="21" max="28" width="11.71"/>
    <col customWidth="1" min="29" max="33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2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11" t="s">
        <v>19</v>
      </c>
    </row>
    <row r="4" ht="18.0" customHeight="1">
      <c r="A4" s="7"/>
      <c r="B4" s="12" t="s">
        <v>20</v>
      </c>
      <c r="C4" s="13">
        <f t="shared" ref="C4:Q4" si="1">+S4</f>
        <v>26389894.19</v>
      </c>
      <c r="D4" s="13">
        <f t="shared" si="1"/>
        <v>27124554.77</v>
      </c>
      <c r="E4" s="13">
        <f t="shared" si="1"/>
        <v>35733443.53</v>
      </c>
      <c r="F4" s="13">
        <f t="shared" si="1"/>
        <v>21426035.96</v>
      </c>
      <c r="G4" s="13">
        <f t="shared" si="1"/>
        <v>20527531.71</v>
      </c>
      <c r="H4" s="13">
        <f t="shared" si="1"/>
        <v>12897586.85</v>
      </c>
      <c r="I4" s="13">
        <f t="shared" si="1"/>
        <v>10415655.16</v>
      </c>
      <c r="J4" s="13">
        <f t="shared" si="1"/>
        <v>13892306.69</v>
      </c>
      <c r="K4" s="13">
        <f t="shared" si="1"/>
        <v>184770.1025</v>
      </c>
      <c r="L4" s="13">
        <f t="shared" si="1"/>
        <v>568585.0271</v>
      </c>
      <c r="M4" s="13">
        <f t="shared" si="1"/>
        <v>14419106.71</v>
      </c>
      <c r="N4" s="13">
        <f t="shared" si="1"/>
        <v>3640409.771</v>
      </c>
      <c r="O4" s="13">
        <f t="shared" si="1"/>
        <v>16075432.99</v>
      </c>
      <c r="P4" s="13">
        <f t="shared" si="1"/>
        <v>9409514.082</v>
      </c>
      <c r="Q4" s="13">
        <f t="shared" si="1"/>
        <v>212704827.5</v>
      </c>
      <c r="S4" s="13">
        <v>2.638989419234E7</v>
      </c>
      <c r="T4" s="13">
        <v>2.71245547698E7</v>
      </c>
      <c r="U4" s="13">
        <v>3.573344353064E7</v>
      </c>
      <c r="V4" s="13">
        <v>2.142603596461E7</v>
      </c>
      <c r="W4" s="13">
        <v>2.0527531705900002E7</v>
      </c>
      <c r="X4" s="13">
        <v>1.289758684545E7</v>
      </c>
      <c r="Y4" s="13">
        <v>1.041565516425E7</v>
      </c>
      <c r="Z4" s="13">
        <v>1.389230669002E7</v>
      </c>
      <c r="AA4" s="13">
        <v>184770.10246</v>
      </c>
      <c r="AB4" s="13">
        <v>568585.02711</v>
      </c>
      <c r="AC4" s="13">
        <v>1.441910670523E7</v>
      </c>
      <c r="AD4" s="13">
        <v>3640409.77146</v>
      </c>
      <c r="AE4" s="13">
        <v>1.607543298694E7</v>
      </c>
      <c r="AF4" s="13">
        <v>9409514.08158</v>
      </c>
      <c r="AG4" s="13">
        <v>2.1270482753779E8</v>
      </c>
    </row>
    <row r="5" ht="18.0" customHeight="1">
      <c r="A5" s="7"/>
      <c r="B5" s="12" t="s">
        <v>21</v>
      </c>
      <c r="C5" s="14">
        <f t="shared" ref="C5:Q5" si="2">C6+C8-(C7*0.4)-(C9*0.3)</f>
        <v>6301056.672</v>
      </c>
      <c r="D5" s="14">
        <f t="shared" si="2"/>
        <v>7346391.211</v>
      </c>
      <c r="E5" s="14">
        <f t="shared" si="2"/>
        <v>7644172.961</v>
      </c>
      <c r="F5" s="14">
        <f t="shared" si="2"/>
        <v>4601999.685</v>
      </c>
      <c r="G5" s="14">
        <f t="shared" si="2"/>
        <v>4466601.08</v>
      </c>
      <c r="H5" s="14">
        <f t="shared" si="2"/>
        <v>2282158.966</v>
      </c>
      <c r="I5" s="14">
        <f t="shared" si="2"/>
        <v>1757020.767</v>
      </c>
      <c r="J5" s="14">
        <f t="shared" si="2"/>
        <v>2120080.451</v>
      </c>
      <c r="K5" s="14">
        <f t="shared" si="2"/>
        <v>38517.86553</v>
      </c>
      <c r="L5" s="14">
        <f t="shared" si="2"/>
        <v>58850.07607</v>
      </c>
      <c r="M5" s="14">
        <f t="shared" si="2"/>
        <v>2179150.428</v>
      </c>
      <c r="N5" s="14">
        <f t="shared" si="2"/>
        <v>417386.9851</v>
      </c>
      <c r="O5" s="14">
        <f t="shared" si="2"/>
        <v>1997379.112</v>
      </c>
      <c r="P5" s="14">
        <f t="shared" si="2"/>
        <v>771032.8565</v>
      </c>
      <c r="Q5" s="15">
        <f t="shared" si="2"/>
        <v>41981799.11</v>
      </c>
      <c r="S5" s="13">
        <v>2706131.58823</v>
      </c>
      <c r="T5" s="13">
        <v>4251707.3124</v>
      </c>
      <c r="U5" s="13">
        <v>3024818.12409</v>
      </c>
      <c r="V5" s="13">
        <v>2665737.35406</v>
      </c>
      <c r="W5" s="13">
        <v>2568667.44455</v>
      </c>
      <c r="X5" s="13">
        <v>1576075.60829</v>
      </c>
      <c r="Y5" s="13">
        <v>712986.41855</v>
      </c>
      <c r="Z5" s="13">
        <v>806884.1505</v>
      </c>
      <c r="AA5" s="13">
        <v>35485.60623</v>
      </c>
      <c r="AB5" s="13">
        <v>50798.151079999996</v>
      </c>
      <c r="AC5" s="13">
        <v>724495.9684400001</v>
      </c>
      <c r="AD5" s="13">
        <v>186604.09708</v>
      </c>
      <c r="AE5" s="13">
        <v>845675.9441699999</v>
      </c>
      <c r="AF5" s="13">
        <v>498334.56942</v>
      </c>
      <c r="AG5" s="13">
        <v>2.065440233709E7</v>
      </c>
    </row>
    <row r="6" ht="18.0" customHeight="1">
      <c r="A6" s="7"/>
      <c r="B6" s="17" t="s">
        <v>22</v>
      </c>
      <c r="C6" s="17">
        <f t="shared" ref="C6:Q6" si="3">+S5</f>
        <v>2706131.588</v>
      </c>
      <c r="D6" s="17">
        <f t="shared" si="3"/>
        <v>4251707.312</v>
      </c>
      <c r="E6" s="17">
        <f t="shared" si="3"/>
        <v>3024818.124</v>
      </c>
      <c r="F6" s="17">
        <f t="shared" si="3"/>
        <v>2665737.354</v>
      </c>
      <c r="G6" s="17">
        <f t="shared" si="3"/>
        <v>2568667.445</v>
      </c>
      <c r="H6" s="17">
        <f t="shared" si="3"/>
        <v>1576075.608</v>
      </c>
      <c r="I6" s="17">
        <f t="shared" si="3"/>
        <v>712986.4186</v>
      </c>
      <c r="J6" s="17">
        <f t="shared" si="3"/>
        <v>806884.1505</v>
      </c>
      <c r="K6" s="17">
        <f t="shared" si="3"/>
        <v>35485.60623</v>
      </c>
      <c r="L6" s="17">
        <f t="shared" si="3"/>
        <v>50798.15108</v>
      </c>
      <c r="M6" s="17">
        <f t="shared" si="3"/>
        <v>724495.9684</v>
      </c>
      <c r="N6" s="17">
        <f t="shared" si="3"/>
        <v>186604.0971</v>
      </c>
      <c r="O6" s="17">
        <f t="shared" si="3"/>
        <v>845675.9442</v>
      </c>
      <c r="P6" s="17">
        <f t="shared" si="3"/>
        <v>498334.5694</v>
      </c>
      <c r="Q6" s="17">
        <f t="shared" si="3"/>
        <v>20654402.34</v>
      </c>
      <c r="S6" s="13">
        <v>1634398.9023699998</v>
      </c>
      <c r="T6" s="13">
        <v>1745408.90679</v>
      </c>
      <c r="U6" s="13">
        <v>1472524.0224600001</v>
      </c>
      <c r="V6" s="13">
        <v>1129047.03519</v>
      </c>
      <c r="W6" s="13">
        <v>1488991.4719200002</v>
      </c>
      <c r="X6" s="13">
        <v>1078482.09499</v>
      </c>
      <c r="Y6" s="13">
        <v>264909.24228999997</v>
      </c>
      <c r="Z6" s="13">
        <v>582143.51997</v>
      </c>
      <c r="AA6" s="13">
        <v>18817.22578</v>
      </c>
      <c r="AB6" s="13">
        <v>41832.16398</v>
      </c>
      <c r="AC6" s="13">
        <v>316910.32472000003</v>
      </c>
      <c r="AD6" s="13">
        <v>98300.82928</v>
      </c>
      <c r="AE6" s="13">
        <v>377574.12543</v>
      </c>
      <c r="AF6" s="13">
        <v>127706.5296</v>
      </c>
      <c r="AG6" s="13">
        <v>1.037704639477E7</v>
      </c>
    </row>
    <row r="7" ht="18.0" customHeight="1">
      <c r="A7" s="7"/>
      <c r="B7" s="19" t="s">
        <v>23</v>
      </c>
      <c r="C7" s="17">
        <f t="shared" ref="C7:Q7" si="4">+S6</f>
        <v>1634398.902</v>
      </c>
      <c r="D7" s="17">
        <f t="shared" si="4"/>
        <v>1745408.907</v>
      </c>
      <c r="E7" s="17">
        <f t="shared" si="4"/>
        <v>1472524.022</v>
      </c>
      <c r="F7" s="17">
        <f t="shared" si="4"/>
        <v>1129047.035</v>
      </c>
      <c r="G7" s="17">
        <f t="shared" si="4"/>
        <v>1488991.472</v>
      </c>
      <c r="H7" s="17">
        <f t="shared" si="4"/>
        <v>1078482.095</v>
      </c>
      <c r="I7" s="17">
        <f t="shared" si="4"/>
        <v>264909.2423</v>
      </c>
      <c r="J7" s="17">
        <f t="shared" si="4"/>
        <v>582143.52</v>
      </c>
      <c r="K7" s="17">
        <f t="shared" si="4"/>
        <v>18817.22578</v>
      </c>
      <c r="L7" s="17">
        <f t="shared" si="4"/>
        <v>41832.16398</v>
      </c>
      <c r="M7" s="17">
        <f t="shared" si="4"/>
        <v>316910.3247</v>
      </c>
      <c r="N7" s="17">
        <f t="shared" si="4"/>
        <v>98300.82928</v>
      </c>
      <c r="O7" s="17">
        <f t="shared" si="4"/>
        <v>377574.1254</v>
      </c>
      <c r="P7" s="17">
        <f t="shared" si="4"/>
        <v>127706.5296</v>
      </c>
      <c r="Q7" s="17">
        <f t="shared" si="4"/>
        <v>10377046.39</v>
      </c>
      <c r="S7" s="13">
        <v>4768270.725649999</v>
      </c>
      <c r="T7" s="13">
        <v>4406447.839699999</v>
      </c>
      <c r="U7" s="13">
        <v>6032800.61233</v>
      </c>
      <c r="V7" s="13">
        <v>2900426.03128</v>
      </c>
      <c r="W7" s="13">
        <v>2852139.63642</v>
      </c>
      <c r="X7" s="13">
        <v>1323875.2955999998</v>
      </c>
      <c r="Y7" s="13">
        <v>1342861.05232</v>
      </c>
      <c r="Z7" s="13">
        <v>1643672.85766</v>
      </c>
      <c r="AA7" s="13">
        <v>14894.02949</v>
      </c>
      <c r="AB7" s="13">
        <v>28054.0997</v>
      </c>
      <c r="AC7" s="13">
        <v>1726905.0193800002</v>
      </c>
      <c r="AD7" s="13">
        <v>333651.05324000004</v>
      </c>
      <c r="AE7" s="13">
        <v>1638807.7548699998</v>
      </c>
      <c r="AF7" s="13">
        <v>448469.1885</v>
      </c>
      <c r="AG7" s="13">
        <v>2.946127519614E7</v>
      </c>
    </row>
    <row r="8" ht="18.0" customHeight="1">
      <c r="A8" s="7"/>
      <c r="B8" s="17" t="s">
        <v>24</v>
      </c>
      <c r="C8" s="17">
        <f t="shared" ref="C8:Q8" si="5">+S7</f>
        <v>4768270.726</v>
      </c>
      <c r="D8" s="17">
        <f t="shared" si="5"/>
        <v>4406447.84</v>
      </c>
      <c r="E8" s="17">
        <f t="shared" si="5"/>
        <v>6032800.612</v>
      </c>
      <c r="F8" s="17">
        <f t="shared" si="5"/>
        <v>2900426.031</v>
      </c>
      <c r="G8" s="17">
        <f t="shared" si="5"/>
        <v>2852139.636</v>
      </c>
      <c r="H8" s="17">
        <f t="shared" si="5"/>
        <v>1323875.296</v>
      </c>
      <c r="I8" s="17">
        <f t="shared" si="5"/>
        <v>1342861.052</v>
      </c>
      <c r="J8" s="17">
        <f t="shared" si="5"/>
        <v>1643672.858</v>
      </c>
      <c r="K8" s="17">
        <f t="shared" si="5"/>
        <v>14894.02949</v>
      </c>
      <c r="L8" s="17">
        <f t="shared" si="5"/>
        <v>28054.0997</v>
      </c>
      <c r="M8" s="17">
        <f t="shared" si="5"/>
        <v>1726905.019</v>
      </c>
      <c r="N8" s="17">
        <f t="shared" si="5"/>
        <v>333651.0532</v>
      </c>
      <c r="O8" s="17">
        <f t="shared" si="5"/>
        <v>1638807.755</v>
      </c>
      <c r="P8" s="17">
        <f t="shared" si="5"/>
        <v>448469.1885</v>
      </c>
      <c r="Q8" s="17">
        <f t="shared" si="5"/>
        <v>29461275.2</v>
      </c>
      <c r="S8" s="13">
        <v>1731953.6045</v>
      </c>
      <c r="T8" s="13">
        <v>2045334.59626</v>
      </c>
      <c r="U8" s="13">
        <v>2748120.5549</v>
      </c>
      <c r="V8" s="13">
        <v>1708482.95502</v>
      </c>
      <c r="W8" s="13">
        <v>1195364.70761</v>
      </c>
      <c r="X8" s="13">
        <v>621330.33446</v>
      </c>
      <c r="Y8" s="13">
        <v>642876.68942</v>
      </c>
      <c r="Z8" s="13">
        <v>325397.16283999995</v>
      </c>
      <c r="AA8" s="13">
        <v>14449.5996</v>
      </c>
      <c r="AB8" s="13">
        <v>10897.69706</v>
      </c>
      <c r="AC8" s="13">
        <v>484954.76686000003</v>
      </c>
      <c r="AD8" s="13">
        <v>211826.11174000002</v>
      </c>
      <c r="AE8" s="13">
        <v>1120249.78901</v>
      </c>
      <c r="AF8" s="13">
        <v>415627.63184</v>
      </c>
      <c r="AG8" s="13">
        <v>1.327686620112E7</v>
      </c>
    </row>
    <row r="9" ht="18.0" customHeight="1">
      <c r="A9" s="7"/>
      <c r="B9" s="19" t="s">
        <v>25</v>
      </c>
      <c r="C9" s="17">
        <f t="shared" ref="C9:Q9" si="6">+S8</f>
        <v>1731953.605</v>
      </c>
      <c r="D9" s="17">
        <f t="shared" si="6"/>
        <v>2045334.596</v>
      </c>
      <c r="E9" s="17">
        <f t="shared" si="6"/>
        <v>2748120.555</v>
      </c>
      <c r="F9" s="17">
        <f t="shared" si="6"/>
        <v>1708482.955</v>
      </c>
      <c r="G9" s="17">
        <f t="shared" si="6"/>
        <v>1195364.708</v>
      </c>
      <c r="H9" s="17">
        <f t="shared" si="6"/>
        <v>621330.3345</v>
      </c>
      <c r="I9" s="17">
        <f t="shared" si="6"/>
        <v>642876.6894</v>
      </c>
      <c r="J9" s="17">
        <f t="shared" si="6"/>
        <v>325397.1628</v>
      </c>
      <c r="K9" s="17">
        <f t="shared" si="6"/>
        <v>14449.5996</v>
      </c>
      <c r="L9" s="17">
        <f t="shared" si="6"/>
        <v>10897.69706</v>
      </c>
      <c r="M9" s="17">
        <f t="shared" si="6"/>
        <v>484954.7669</v>
      </c>
      <c r="N9" s="17">
        <f t="shared" si="6"/>
        <v>211826.1117</v>
      </c>
      <c r="O9" s="17">
        <f t="shared" si="6"/>
        <v>1120249.789</v>
      </c>
      <c r="P9" s="17">
        <f t="shared" si="6"/>
        <v>415627.6318</v>
      </c>
      <c r="Q9" s="17">
        <f t="shared" si="6"/>
        <v>13276866.2</v>
      </c>
      <c r="S9" s="13">
        <v>4413303.7219899995</v>
      </c>
      <c r="T9" s="13">
        <v>3548021.78786</v>
      </c>
      <c r="U9" s="13">
        <v>4944641.36795</v>
      </c>
      <c r="V9" s="13">
        <v>4527054.87716</v>
      </c>
      <c r="W9" s="13">
        <v>3542250.2576</v>
      </c>
      <c r="X9" s="13">
        <v>2203470.74925</v>
      </c>
      <c r="Y9" s="13">
        <v>1343648.25287</v>
      </c>
      <c r="Z9" s="13">
        <v>6448.37669</v>
      </c>
      <c r="AA9" s="13">
        <v>29327.458609999998</v>
      </c>
      <c r="AB9" s="13">
        <v>23452.55428</v>
      </c>
      <c r="AC9" s="13">
        <v>645676.7748400001</v>
      </c>
      <c r="AD9" s="13">
        <v>506540.84598000004</v>
      </c>
      <c r="AE9" s="13">
        <v>2627384.90574</v>
      </c>
      <c r="AF9" s="13">
        <v>19434.61719</v>
      </c>
      <c r="AG9" s="13">
        <v>2.838065654801E7</v>
      </c>
    </row>
    <row r="10" ht="18.0" customHeight="1">
      <c r="A10" s="7"/>
      <c r="B10" s="12" t="s">
        <v>26</v>
      </c>
      <c r="C10" s="14">
        <f t="shared" ref="C10:Q10" si="7">SUM(C11:C13)</f>
        <v>11235975.73</v>
      </c>
      <c r="D10" s="14">
        <f t="shared" si="7"/>
        <v>11648795.67</v>
      </c>
      <c r="E10" s="14">
        <f t="shared" si="7"/>
        <v>14541183.97</v>
      </c>
      <c r="F10" s="14">
        <f t="shared" si="7"/>
        <v>8838924.036</v>
      </c>
      <c r="G10" s="14">
        <f t="shared" si="7"/>
        <v>7888943.07</v>
      </c>
      <c r="H10" s="14">
        <f t="shared" si="7"/>
        <v>4420523.762</v>
      </c>
      <c r="I10" s="14">
        <f t="shared" si="7"/>
        <v>3062104.791</v>
      </c>
      <c r="J10" s="14">
        <f t="shared" si="7"/>
        <v>3051159.232</v>
      </c>
      <c r="K10" s="14">
        <f t="shared" si="7"/>
        <v>50661.6161</v>
      </c>
      <c r="L10" s="14">
        <f t="shared" si="7"/>
        <v>25992.54559</v>
      </c>
      <c r="M10" s="14">
        <f t="shared" si="7"/>
        <v>4458304.887</v>
      </c>
      <c r="N10" s="14">
        <f t="shared" si="7"/>
        <v>910726.8492</v>
      </c>
      <c r="O10" s="14">
        <f t="shared" si="7"/>
        <v>4651967.901</v>
      </c>
      <c r="P10" s="14">
        <f t="shared" si="7"/>
        <v>2271116.241</v>
      </c>
      <c r="Q10" s="15">
        <f t="shared" si="7"/>
        <v>77056380.3</v>
      </c>
      <c r="S10" s="13">
        <v>6803583.225</v>
      </c>
      <c r="T10" s="52">
        <v>8098738.14529</v>
      </c>
      <c r="U10" s="13">
        <v>9553581.52607</v>
      </c>
      <c r="V10" s="13">
        <v>4305291.91941</v>
      </c>
      <c r="W10" s="13">
        <v>4340364.35396</v>
      </c>
      <c r="X10" s="13">
        <v>2215892.17391</v>
      </c>
      <c r="Y10" s="13">
        <v>1713246.76753</v>
      </c>
      <c r="Z10" s="13">
        <v>3042096.6548699997</v>
      </c>
      <c r="AA10" s="13">
        <v>18120.67469</v>
      </c>
      <c r="AB10" s="13">
        <v>2484.0549300000002</v>
      </c>
      <c r="AC10" s="13">
        <v>3810708.1718</v>
      </c>
      <c r="AD10" s="13">
        <v>401237.68489</v>
      </c>
      <c r="AE10" s="13">
        <v>2022381.74726</v>
      </c>
      <c r="AF10" s="13">
        <v>2245872.2625</v>
      </c>
      <c r="AG10" s="13">
        <v>4.8573599362110004E7</v>
      </c>
    </row>
    <row r="11" ht="18.0" customHeight="1">
      <c r="A11" s="7"/>
      <c r="B11" s="17" t="s">
        <v>27</v>
      </c>
      <c r="C11" s="17">
        <f t="shared" ref="C11:Q11" si="8">+S9</f>
        <v>4413303.722</v>
      </c>
      <c r="D11" s="17">
        <f t="shared" si="8"/>
        <v>3548021.788</v>
      </c>
      <c r="E11" s="17">
        <f t="shared" si="8"/>
        <v>4944641.368</v>
      </c>
      <c r="F11" s="17">
        <f t="shared" si="8"/>
        <v>4527054.877</v>
      </c>
      <c r="G11" s="17">
        <f t="shared" si="8"/>
        <v>3542250.258</v>
      </c>
      <c r="H11" s="17">
        <f t="shared" si="8"/>
        <v>2203470.749</v>
      </c>
      <c r="I11" s="17">
        <f t="shared" si="8"/>
        <v>1343648.253</v>
      </c>
      <c r="J11" s="17">
        <f t="shared" si="8"/>
        <v>6448.37669</v>
      </c>
      <c r="K11" s="17">
        <f t="shared" si="8"/>
        <v>29327.45861</v>
      </c>
      <c r="L11" s="17">
        <f t="shared" si="8"/>
        <v>23452.55428</v>
      </c>
      <c r="M11" s="17">
        <f t="shared" si="8"/>
        <v>645676.7748</v>
      </c>
      <c r="N11" s="17">
        <f t="shared" si="8"/>
        <v>506540.846</v>
      </c>
      <c r="O11" s="17">
        <f t="shared" si="8"/>
        <v>2627384.906</v>
      </c>
      <c r="P11" s="17">
        <f t="shared" si="8"/>
        <v>19434.61719</v>
      </c>
      <c r="Q11" s="17">
        <f t="shared" si="8"/>
        <v>28380656.55</v>
      </c>
      <c r="S11" s="13">
        <v>19088.78667</v>
      </c>
      <c r="T11" s="13">
        <v>2035.73814</v>
      </c>
      <c r="U11" s="13">
        <v>42961.07302</v>
      </c>
      <c r="V11" s="13">
        <v>6577.23898</v>
      </c>
      <c r="W11" s="13">
        <v>6328.45839</v>
      </c>
      <c r="X11" s="13">
        <v>1160.83892</v>
      </c>
      <c r="Y11" s="13">
        <v>5209.770219999999</v>
      </c>
      <c r="Z11" s="13">
        <v>2614.2007200000003</v>
      </c>
      <c r="AA11" s="13">
        <v>3213.4827999999998</v>
      </c>
      <c r="AB11" s="13">
        <v>55.93638</v>
      </c>
      <c r="AC11" s="13">
        <v>1919.9401699999999</v>
      </c>
      <c r="AD11" s="13">
        <v>2948.31832</v>
      </c>
      <c r="AE11" s="13">
        <v>2201.2479399999997</v>
      </c>
      <c r="AF11" s="13">
        <v>5809.36145</v>
      </c>
      <c r="AG11" s="13">
        <v>102124.39212</v>
      </c>
    </row>
    <row r="12" ht="18.0" customHeight="1">
      <c r="A12" s="7"/>
      <c r="B12" s="17" t="s">
        <v>28</v>
      </c>
      <c r="C12" s="17">
        <f t="shared" ref="C12:Q12" si="9">+S10</f>
        <v>6803583.225</v>
      </c>
      <c r="D12" s="53">
        <f t="shared" si="9"/>
        <v>8098738.145</v>
      </c>
      <c r="E12" s="17">
        <f t="shared" si="9"/>
        <v>9553581.526</v>
      </c>
      <c r="F12" s="17">
        <f t="shared" si="9"/>
        <v>4305291.919</v>
      </c>
      <c r="G12" s="17">
        <f t="shared" si="9"/>
        <v>4340364.354</v>
      </c>
      <c r="H12" s="17">
        <f t="shared" si="9"/>
        <v>2215892.174</v>
      </c>
      <c r="I12" s="17">
        <f t="shared" si="9"/>
        <v>1713246.768</v>
      </c>
      <c r="J12" s="17">
        <f t="shared" si="9"/>
        <v>3042096.655</v>
      </c>
      <c r="K12" s="17">
        <f t="shared" si="9"/>
        <v>18120.67469</v>
      </c>
      <c r="L12" s="17">
        <f t="shared" si="9"/>
        <v>2484.05493</v>
      </c>
      <c r="M12" s="17">
        <f t="shared" si="9"/>
        <v>3810708.172</v>
      </c>
      <c r="N12" s="17">
        <f t="shared" si="9"/>
        <v>401237.6849</v>
      </c>
      <c r="O12" s="17">
        <f t="shared" si="9"/>
        <v>2022381.747</v>
      </c>
      <c r="P12" s="17">
        <f t="shared" si="9"/>
        <v>2245872.263</v>
      </c>
      <c r="Q12" s="17">
        <f t="shared" si="9"/>
        <v>48573599.36</v>
      </c>
    </row>
    <row r="13" ht="20.25" customHeight="1">
      <c r="A13" s="7"/>
      <c r="B13" s="17" t="s">
        <v>49</v>
      </c>
      <c r="C13" s="17">
        <f t="shared" ref="C13:Q13" si="10">+S11</f>
        <v>19088.78667</v>
      </c>
      <c r="D13" s="17">
        <f t="shared" si="10"/>
        <v>2035.73814</v>
      </c>
      <c r="E13" s="17">
        <f t="shared" si="10"/>
        <v>42961.07302</v>
      </c>
      <c r="F13" s="17">
        <f t="shared" si="10"/>
        <v>6577.23898</v>
      </c>
      <c r="G13" s="17">
        <f t="shared" si="10"/>
        <v>6328.45839</v>
      </c>
      <c r="H13" s="17">
        <f t="shared" si="10"/>
        <v>1160.83892</v>
      </c>
      <c r="I13" s="17">
        <f t="shared" si="10"/>
        <v>5209.77022</v>
      </c>
      <c r="J13" s="17">
        <f t="shared" si="10"/>
        <v>2614.20072</v>
      </c>
      <c r="K13" s="17">
        <f t="shared" si="10"/>
        <v>3213.4828</v>
      </c>
      <c r="L13" s="17">
        <f t="shared" si="10"/>
        <v>55.93638</v>
      </c>
      <c r="M13" s="17">
        <f t="shared" si="10"/>
        <v>1919.94017</v>
      </c>
      <c r="N13" s="17">
        <f t="shared" si="10"/>
        <v>2948.31832</v>
      </c>
      <c r="O13" s="17">
        <f t="shared" si="10"/>
        <v>2201.24794</v>
      </c>
      <c r="P13" s="17">
        <f t="shared" si="10"/>
        <v>5809.36145</v>
      </c>
      <c r="Q13" s="17">
        <f t="shared" si="10"/>
        <v>102124.3921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Q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BDB</v>
      </c>
      <c r="M15" s="10" t="str">
        <f t="shared" si="11"/>
        <v>BIE</v>
      </c>
      <c r="N15" s="10" t="str">
        <f t="shared" si="11"/>
        <v>BFO</v>
      </c>
      <c r="O15" s="10" t="str">
        <f t="shared" si="11"/>
        <v>BFS</v>
      </c>
      <c r="P15" s="10" t="str">
        <f t="shared" si="11"/>
        <v>BPR</v>
      </c>
      <c r="Q15" s="23" t="str">
        <f t="shared" si="11"/>
        <v>SISTEMA BMU
</v>
      </c>
    </row>
    <row r="16" ht="19.5" customHeight="1">
      <c r="B16" s="19" t="s">
        <v>50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>
        <v>0.029</v>
      </c>
    </row>
    <row r="17" ht="19.5" customHeight="1">
      <c r="B17" s="26" t="s">
        <v>32</v>
      </c>
      <c r="C17" s="27">
        <f t="shared" ref="C17:Q17" si="12">C16*C10</f>
        <v>325843.2963</v>
      </c>
      <c r="D17" s="27">
        <f t="shared" si="12"/>
        <v>337815.0745</v>
      </c>
      <c r="E17" s="27">
        <f t="shared" si="12"/>
        <v>421694.335</v>
      </c>
      <c r="F17" s="27">
        <f t="shared" si="12"/>
        <v>256328.797</v>
      </c>
      <c r="G17" s="27">
        <f t="shared" si="12"/>
        <v>228779.349</v>
      </c>
      <c r="H17" s="27">
        <f t="shared" si="12"/>
        <v>128195.1891</v>
      </c>
      <c r="I17" s="27">
        <f t="shared" si="12"/>
        <v>88801.03893</v>
      </c>
      <c r="J17" s="27">
        <f t="shared" si="12"/>
        <v>88483.61774</v>
      </c>
      <c r="K17" s="27">
        <f t="shared" si="12"/>
        <v>1469.186867</v>
      </c>
      <c r="L17" s="27">
        <f t="shared" si="12"/>
        <v>753.7838221</v>
      </c>
      <c r="M17" s="27">
        <f t="shared" si="12"/>
        <v>129290.8417</v>
      </c>
      <c r="N17" s="27">
        <f t="shared" si="12"/>
        <v>26411.07863</v>
      </c>
      <c r="O17" s="27">
        <f t="shared" si="12"/>
        <v>134907.0691</v>
      </c>
      <c r="P17" s="27">
        <f t="shared" si="12"/>
        <v>65862.37099</v>
      </c>
      <c r="Q17" s="28">
        <f t="shared" si="12"/>
        <v>2234635.029</v>
      </c>
    </row>
    <row r="18" ht="29.25" customHeight="1">
      <c r="B18" s="29" t="s">
        <v>51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>
        <v>0.7</v>
      </c>
    </row>
    <row r="19" ht="21.0" customHeight="1">
      <c r="B19" s="26" t="s">
        <v>34</v>
      </c>
      <c r="C19" s="27">
        <f t="shared" ref="C19:Q19" si="13">C9*C18</f>
        <v>1212367.523</v>
      </c>
      <c r="D19" s="27">
        <f t="shared" si="13"/>
        <v>1431734.217</v>
      </c>
      <c r="E19" s="27">
        <f t="shared" si="13"/>
        <v>1923684.388</v>
      </c>
      <c r="F19" s="27">
        <f t="shared" si="13"/>
        <v>1195938.069</v>
      </c>
      <c r="G19" s="27">
        <f t="shared" si="13"/>
        <v>836755.2953</v>
      </c>
      <c r="H19" s="27">
        <f t="shared" si="13"/>
        <v>434931.2341</v>
      </c>
      <c r="I19" s="27">
        <f t="shared" si="13"/>
        <v>450013.6826</v>
      </c>
      <c r="J19" s="27">
        <f t="shared" si="13"/>
        <v>227778.014</v>
      </c>
      <c r="K19" s="27">
        <f t="shared" si="13"/>
        <v>10114.71972</v>
      </c>
      <c r="L19" s="27">
        <f t="shared" si="13"/>
        <v>7628.387942</v>
      </c>
      <c r="M19" s="27">
        <f t="shared" si="13"/>
        <v>339468.3368</v>
      </c>
      <c r="N19" s="27">
        <f t="shared" si="13"/>
        <v>148278.2782</v>
      </c>
      <c r="O19" s="27">
        <f t="shared" si="13"/>
        <v>784174.8523</v>
      </c>
      <c r="P19" s="27">
        <f t="shared" si="13"/>
        <v>290939.3423</v>
      </c>
      <c r="Q19" s="28">
        <f t="shared" si="13"/>
        <v>9293806.341</v>
      </c>
    </row>
    <row r="20" ht="31.5" customHeight="1">
      <c r="B20" s="29" t="s">
        <v>52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>
        <v>0.047</v>
      </c>
      <c r="T20" s="32"/>
    </row>
    <row r="21" ht="20.25" customHeight="1">
      <c r="B21" s="26" t="s">
        <v>36</v>
      </c>
      <c r="C21" s="27">
        <f t="shared" ref="C21:Q21" si="14">C20*C4</f>
        <v>1240325.027</v>
      </c>
      <c r="D21" s="27">
        <f t="shared" si="14"/>
        <v>1274854.074</v>
      </c>
      <c r="E21" s="27">
        <f t="shared" si="14"/>
        <v>1679471.846</v>
      </c>
      <c r="F21" s="27">
        <f t="shared" si="14"/>
        <v>1007023.69</v>
      </c>
      <c r="G21" s="27">
        <f t="shared" si="14"/>
        <v>964793.9902</v>
      </c>
      <c r="H21" s="27">
        <f t="shared" si="14"/>
        <v>606186.5817</v>
      </c>
      <c r="I21" s="27">
        <f t="shared" si="14"/>
        <v>489535.7927</v>
      </c>
      <c r="J21" s="27">
        <f t="shared" si="14"/>
        <v>652938.4144</v>
      </c>
      <c r="K21" s="27">
        <f t="shared" si="14"/>
        <v>8684.194816</v>
      </c>
      <c r="L21" s="27">
        <f t="shared" si="14"/>
        <v>26723.49627</v>
      </c>
      <c r="M21" s="27">
        <f t="shared" si="14"/>
        <v>677698.0151</v>
      </c>
      <c r="N21" s="27">
        <f t="shared" si="14"/>
        <v>171099.2593</v>
      </c>
      <c r="O21" s="27">
        <f t="shared" si="14"/>
        <v>755545.3504</v>
      </c>
      <c r="P21" s="27">
        <f t="shared" si="14"/>
        <v>442247.1618</v>
      </c>
      <c r="Q21" s="28">
        <f t="shared" si="14"/>
        <v>9997126.894</v>
      </c>
    </row>
    <row r="22" ht="32.25" customHeight="1">
      <c r="B22" s="29" t="s">
        <v>53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Q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BDB</v>
      </c>
      <c r="M24" s="23" t="str">
        <f t="shared" si="15"/>
        <v>BIE</v>
      </c>
      <c r="N24" s="23" t="str">
        <f t="shared" si="15"/>
        <v>BFO</v>
      </c>
      <c r="O24" s="23" t="str">
        <f t="shared" si="15"/>
        <v>BFS</v>
      </c>
      <c r="P24" s="23" t="str">
        <f t="shared" si="15"/>
        <v>BPR</v>
      </c>
      <c r="Q24" s="23" t="str">
        <f t="shared" si="15"/>
        <v>SISTEMA BMU
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Q26" si="16">C5-C21</f>
        <v>5060731.645</v>
      </c>
      <c r="D26" s="27">
        <f t="shared" si="16"/>
        <v>6071537.136</v>
      </c>
      <c r="E26" s="27">
        <f t="shared" si="16"/>
        <v>5964701.115</v>
      </c>
      <c r="F26" s="27">
        <f t="shared" si="16"/>
        <v>3594975.994</v>
      </c>
      <c r="G26" s="27">
        <f t="shared" si="16"/>
        <v>3501807.09</v>
      </c>
      <c r="H26" s="27">
        <f t="shared" si="16"/>
        <v>1675972.384</v>
      </c>
      <c r="I26" s="27">
        <f t="shared" si="16"/>
        <v>1267484.974</v>
      </c>
      <c r="J26" s="27">
        <f t="shared" si="16"/>
        <v>1467142.037</v>
      </c>
      <c r="K26" s="27">
        <f t="shared" si="16"/>
        <v>29833.67071</v>
      </c>
      <c r="L26" s="27">
        <f t="shared" si="16"/>
        <v>32126.5798</v>
      </c>
      <c r="M26" s="27">
        <f t="shared" si="16"/>
        <v>1501452.413</v>
      </c>
      <c r="N26" s="27">
        <f t="shared" si="16"/>
        <v>246287.7258</v>
      </c>
      <c r="O26" s="27">
        <f t="shared" si="16"/>
        <v>1241833.762</v>
      </c>
      <c r="P26" s="27">
        <f t="shared" si="16"/>
        <v>328785.6947</v>
      </c>
      <c r="Q26" s="28">
        <f t="shared" si="16"/>
        <v>31984672.22</v>
      </c>
    </row>
    <row r="27" ht="18.75" customHeight="1">
      <c r="B27" s="40" t="s">
        <v>42</v>
      </c>
      <c r="C27" s="41">
        <f t="shared" ref="C27:Q27" si="17">C26/C17</f>
        <v>15.53118233</v>
      </c>
      <c r="D27" s="41">
        <f t="shared" si="17"/>
        <v>17.97296093</v>
      </c>
      <c r="E27" s="41">
        <f t="shared" si="17"/>
        <v>14.14460812</v>
      </c>
      <c r="F27" s="41">
        <f t="shared" si="17"/>
        <v>14.02486196</v>
      </c>
      <c r="G27" s="41">
        <f t="shared" si="17"/>
        <v>15.30648245</v>
      </c>
      <c r="H27" s="41">
        <f t="shared" si="17"/>
        <v>13.07359812</v>
      </c>
      <c r="I27" s="41">
        <f t="shared" si="17"/>
        <v>14.27331245</v>
      </c>
      <c r="J27" s="41">
        <f t="shared" si="17"/>
        <v>16.58094543</v>
      </c>
      <c r="K27" s="41">
        <f t="shared" si="17"/>
        <v>20.30624653</v>
      </c>
      <c r="L27" s="41">
        <f t="shared" si="17"/>
        <v>42.62041563</v>
      </c>
      <c r="M27" s="41">
        <f t="shared" si="17"/>
        <v>11.61298351</v>
      </c>
      <c r="N27" s="41">
        <f t="shared" si="17"/>
        <v>9.325167264</v>
      </c>
      <c r="O27" s="41">
        <f t="shared" si="17"/>
        <v>9.205105187</v>
      </c>
      <c r="P27" s="41">
        <f t="shared" si="17"/>
        <v>4.992011216</v>
      </c>
      <c r="Q27" s="42">
        <f t="shared" si="17"/>
        <v>14.31315262</v>
      </c>
    </row>
    <row r="28" ht="18.75" customHeight="1">
      <c r="B28" s="40" t="s">
        <v>43</v>
      </c>
      <c r="C28" s="41">
        <f t="shared" ref="C28:Q28" si="18">((C26)/C10)*100</f>
        <v>45.04042875</v>
      </c>
      <c r="D28" s="41">
        <f t="shared" si="18"/>
        <v>52.12158671</v>
      </c>
      <c r="E28" s="41">
        <f t="shared" si="18"/>
        <v>41.01936354</v>
      </c>
      <c r="F28" s="41">
        <f t="shared" si="18"/>
        <v>40.67209968</v>
      </c>
      <c r="G28" s="41">
        <f t="shared" si="18"/>
        <v>44.38879909</v>
      </c>
      <c r="H28" s="41">
        <f t="shared" si="18"/>
        <v>37.91343456</v>
      </c>
      <c r="I28" s="41">
        <f t="shared" si="18"/>
        <v>41.3926061</v>
      </c>
      <c r="J28" s="41">
        <f t="shared" si="18"/>
        <v>48.08474174</v>
      </c>
      <c r="K28" s="41">
        <f t="shared" si="18"/>
        <v>58.88811493</v>
      </c>
      <c r="L28" s="41">
        <f t="shared" si="18"/>
        <v>123.5992053</v>
      </c>
      <c r="M28" s="41">
        <f t="shared" si="18"/>
        <v>33.67765218</v>
      </c>
      <c r="N28" s="41">
        <f t="shared" si="18"/>
        <v>27.04298507</v>
      </c>
      <c r="O28" s="41">
        <f t="shared" si="18"/>
        <v>26.69480504</v>
      </c>
      <c r="P28" s="41">
        <f t="shared" si="18"/>
        <v>14.47683253</v>
      </c>
      <c r="Q28" s="42">
        <f t="shared" si="18"/>
        <v>41.5081426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Q30" si="19">C6-(0.4*C7)+C19-C21</f>
        <v>2024414.523</v>
      </c>
      <c r="D30" s="27">
        <f t="shared" si="19"/>
        <v>3710423.893</v>
      </c>
      <c r="E30" s="27">
        <f t="shared" si="19"/>
        <v>2680021.058</v>
      </c>
      <c r="F30" s="27">
        <f t="shared" si="19"/>
        <v>2403032.918</v>
      </c>
      <c r="G30" s="27">
        <f t="shared" si="19"/>
        <v>1845032.161</v>
      </c>
      <c r="H30" s="27">
        <f t="shared" si="19"/>
        <v>973427.4227</v>
      </c>
      <c r="I30" s="27">
        <f t="shared" si="19"/>
        <v>567500.6115</v>
      </c>
      <c r="J30" s="27">
        <f t="shared" si="19"/>
        <v>148866.3421</v>
      </c>
      <c r="K30" s="27">
        <f t="shared" si="19"/>
        <v>29389.24082</v>
      </c>
      <c r="L30" s="27">
        <f t="shared" si="19"/>
        <v>14970.17716</v>
      </c>
      <c r="M30" s="27">
        <f t="shared" si="19"/>
        <v>259502.1602</v>
      </c>
      <c r="N30" s="27">
        <f t="shared" si="19"/>
        <v>124462.7843</v>
      </c>
      <c r="O30" s="27">
        <f t="shared" si="19"/>
        <v>723275.7959</v>
      </c>
      <c r="P30" s="27">
        <f t="shared" si="19"/>
        <v>295944.138</v>
      </c>
      <c r="Q30" s="28">
        <f t="shared" si="19"/>
        <v>15800263.23</v>
      </c>
    </row>
    <row r="31" ht="18.75" customHeight="1">
      <c r="B31" s="40" t="s">
        <v>42</v>
      </c>
      <c r="C31" s="41">
        <f t="shared" ref="C31:Q31" si="20">C30/C17</f>
        <v>6.212846931</v>
      </c>
      <c r="D31" s="41">
        <f t="shared" si="20"/>
        <v>10.98359479</v>
      </c>
      <c r="E31" s="41">
        <f t="shared" si="20"/>
        <v>6.355364146</v>
      </c>
      <c r="F31" s="41">
        <f t="shared" si="20"/>
        <v>9.374806678</v>
      </c>
      <c r="G31" s="41">
        <f t="shared" si="20"/>
        <v>8.064679652</v>
      </c>
      <c r="H31" s="41">
        <f t="shared" si="20"/>
        <v>7.593322569</v>
      </c>
      <c r="I31" s="41">
        <f t="shared" si="20"/>
        <v>6.390697883</v>
      </c>
      <c r="J31" s="41">
        <f t="shared" si="20"/>
        <v>1.682416993</v>
      </c>
      <c r="K31" s="41">
        <f t="shared" si="20"/>
        <v>20.00374594</v>
      </c>
      <c r="L31" s="41">
        <f t="shared" si="20"/>
        <v>19.86004039</v>
      </c>
      <c r="M31" s="41">
        <f t="shared" si="20"/>
        <v>2.007119427</v>
      </c>
      <c r="N31" s="41">
        <f t="shared" si="20"/>
        <v>4.71252182</v>
      </c>
      <c r="O31" s="41">
        <f t="shared" si="20"/>
        <v>5.361289075</v>
      </c>
      <c r="P31" s="41">
        <f t="shared" si="20"/>
        <v>4.493372066</v>
      </c>
      <c r="Q31" s="42">
        <f t="shared" si="20"/>
        <v>7.070623624</v>
      </c>
    </row>
    <row r="32" ht="18.75" customHeight="1">
      <c r="B32" s="40" t="s">
        <v>43</v>
      </c>
      <c r="C32" s="41">
        <f t="shared" ref="C32:Q32" si="21">((C30/C10)*100)</f>
        <v>18.0172561</v>
      </c>
      <c r="D32" s="41">
        <f t="shared" si="21"/>
        <v>31.8524249</v>
      </c>
      <c r="E32" s="41">
        <f t="shared" si="21"/>
        <v>18.43055602</v>
      </c>
      <c r="F32" s="41">
        <f t="shared" si="21"/>
        <v>27.18693937</v>
      </c>
      <c r="G32" s="41">
        <f t="shared" si="21"/>
        <v>23.38757099</v>
      </c>
      <c r="H32" s="41">
        <f t="shared" si="21"/>
        <v>22.02063545</v>
      </c>
      <c r="I32" s="41">
        <f t="shared" si="21"/>
        <v>18.53302386</v>
      </c>
      <c r="J32" s="41">
        <f t="shared" si="21"/>
        <v>4.879009279</v>
      </c>
      <c r="K32" s="41">
        <f t="shared" si="21"/>
        <v>58.01086322</v>
      </c>
      <c r="L32" s="41">
        <f t="shared" si="21"/>
        <v>57.59411714</v>
      </c>
      <c r="M32" s="41">
        <f t="shared" si="21"/>
        <v>5.82064634</v>
      </c>
      <c r="N32" s="41">
        <f t="shared" si="21"/>
        <v>13.66631328</v>
      </c>
      <c r="O32" s="41">
        <f t="shared" si="21"/>
        <v>15.54773832</v>
      </c>
      <c r="P32" s="41">
        <f t="shared" si="21"/>
        <v>13.03077899</v>
      </c>
      <c r="Q32" s="42">
        <f t="shared" si="21"/>
        <v>20.50480851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7"/>
    </row>
    <row r="40" ht="14.25" customHeight="1">
      <c r="Q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7"/>
    </row>
    <row r="42" ht="14.25" customHeight="1">
      <c r="Q42" s="7"/>
    </row>
    <row r="43" ht="14.25" customHeight="1">
      <c r="Q43" s="7"/>
    </row>
    <row r="44" ht="14.25" customHeight="1">
      <c r="Q44" s="7"/>
    </row>
    <row r="45" ht="14.25" customHeight="1">
      <c r="Q45" s="7"/>
    </row>
    <row r="46" ht="14.25" customHeight="1">
      <c r="Q46" s="7"/>
    </row>
    <row r="47" ht="14.25" customHeight="1">
      <c r="Q47" s="7"/>
    </row>
    <row r="48" ht="14.25" customHeight="1">
      <c r="Q48" s="7"/>
    </row>
    <row r="49" ht="14.25" customHeight="1">
      <c r="Q49" s="7"/>
    </row>
    <row r="50" ht="14.25" customHeight="1">
      <c r="Q50" s="7"/>
    </row>
    <row r="51" ht="35.25" customHeight="1">
      <c r="Q51" s="7"/>
    </row>
    <row r="52" ht="33.0" customHeight="1">
      <c r="Q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ht="14.25" customHeight="1">
      <c r="Q54" s="7"/>
    </row>
    <row r="55" ht="14.25" customHeight="1">
      <c r="Q55" s="7"/>
    </row>
    <row r="56" ht="14.25" customHeight="1">
      <c r="Q56" s="7"/>
    </row>
    <row r="57" ht="14.25" customHeight="1">
      <c r="Q57" s="7"/>
    </row>
    <row r="58" ht="14.25" customHeight="1">
      <c r="Q58" s="7"/>
    </row>
    <row r="59" ht="14.25" customHeight="1">
      <c r="Q59" s="7"/>
    </row>
    <row r="60" ht="14.25" customHeight="1">
      <c r="Q60" s="7"/>
    </row>
    <row r="61" ht="14.25" customHeight="1">
      <c r="Q61" s="7"/>
    </row>
    <row r="62" ht="14.25" customHeight="1">
      <c r="Q62" s="7"/>
    </row>
    <row r="63" ht="14.25" customHeight="1">
      <c r="Q63" s="7"/>
    </row>
    <row r="64" ht="14.25" customHeight="1">
      <c r="Q64" s="7"/>
    </row>
    <row r="65" ht="14.25" customHeight="1">
      <c r="Q65" s="7"/>
    </row>
    <row r="66" ht="14.25" customHeight="1">
      <c r="Q66" s="7"/>
    </row>
    <row r="67" ht="14.25" customHeight="1">
      <c r="Q67" s="7"/>
    </row>
    <row r="68" ht="14.25" customHeight="1">
      <c r="Q68" s="7"/>
    </row>
    <row r="69" ht="14.25" customHeight="1">
      <c r="Q69" s="7"/>
    </row>
    <row r="70" ht="14.25" customHeight="1">
      <c r="Q70" s="7"/>
    </row>
    <row r="71" ht="14.25" customHeight="1">
      <c r="Q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7"/>
    </row>
    <row r="73" ht="14.25" customHeight="1">
      <c r="Q73" s="7"/>
    </row>
    <row r="74" ht="14.25" customHeight="1">
      <c r="Q74" s="7"/>
    </row>
    <row r="75" ht="14.25" customHeight="1">
      <c r="Q75" s="7"/>
    </row>
    <row r="76" ht="14.25" customHeight="1">
      <c r="Q76" s="7"/>
    </row>
    <row r="77" ht="14.25" customHeight="1">
      <c r="Q77" s="7"/>
    </row>
    <row r="78" ht="14.25" customHeight="1">
      <c r="B78" s="51" t="s">
        <v>48</v>
      </c>
      <c r="Q78" s="7"/>
    </row>
    <row r="79" ht="14.25" customHeight="1">
      <c r="Q79" s="7"/>
    </row>
    <row r="80" ht="14.25" customHeight="1">
      <c r="Q80" s="7"/>
    </row>
    <row r="81" ht="14.25" customHeight="1">
      <c r="Q81" s="7"/>
    </row>
    <row r="82" ht="14.25" customHeight="1">
      <c r="Q82" s="7"/>
    </row>
    <row r="83" ht="14.25" customHeight="1">
      <c r="Q83" s="7"/>
    </row>
    <row r="84" ht="14.25" customHeight="1">
      <c r="Q84" s="7"/>
    </row>
    <row r="85" ht="14.25" customHeight="1">
      <c r="Q85" s="7"/>
    </row>
    <row r="86" ht="14.25" customHeight="1">
      <c r="Q86" s="7"/>
    </row>
    <row r="87" ht="14.25" customHeight="1">
      <c r="Q87" s="7"/>
    </row>
    <row r="88" ht="14.25" customHeight="1">
      <c r="Q88" s="7"/>
    </row>
    <row r="89" ht="14.25" customHeight="1">
      <c r="Q89" s="7"/>
    </row>
    <row r="90" ht="14.25" customHeight="1">
      <c r="Q90" s="7"/>
    </row>
    <row r="91" ht="14.25" customHeight="1">
      <c r="Q91" s="7"/>
    </row>
    <row r="92" ht="14.25" customHeight="1">
      <c r="Q92" s="7"/>
    </row>
    <row r="93" ht="14.25" customHeight="1">
      <c r="Q93" s="7"/>
    </row>
    <row r="94" ht="14.25" customHeight="1">
      <c r="Q94" s="7"/>
    </row>
    <row r="95" ht="14.25" customHeight="1">
      <c r="Q95" s="7"/>
    </row>
    <row r="96" ht="14.25" customHeight="1">
      <c r="Q96" s="7"/>
    </row>
    <row r="97" ht="14.25" customHeight="1">
      <c r="Q97" s="7"/>
    </row>
    <row r="98" ht="14.25" customHeight="1">
      <c r="Q98" s="7"/>
    </row>
    <row r="99" ht="14.25" customHeight="1">
      <c r="Q99" s="7"/>
    </row>
    <row r="100" ht="14.25" customHeight="1">
      <c r="Q100" s="7"/>
    </row>
    <row r="101" ht="14.25" customHeight="1">
      <c r="Q101" s="7"/>
    </row>
    <row r="102" ht="14.25" customHeight="1">
      <c r="Q102" s="7"/>
    </row>
    <row r="103" ht="14.25" customHeight="1">
      <c r="Q103" s="7"/>
    </row>
    <row r="104" ht="14.25" customHeight="1">
      <c r="Q104" s="7"/>
    </row>
    <row r="105" ht="14.25" customHeight="1">
      <c r="Q105" s="7"/>
    </row>
    <row r="106" ht="14.25" customHeight="1">
      <c r="Q106" s="7"/>
    </row>
    <row r="107" ht="14.25" customHeight="1">
      <c r="Q107" s="7"/>
    </row>
    <row r="108" ht="14.25" customHeight="1">
      <c r="Q108" s="7"/>
    </row>
    <row r="109" ht="14.25" customHeight="1">
      <c r="Q109" s="7"/>
    </row>
    <row r="110" ht="14.25" customHeight="1">
      <c r="Q110" s="7"/>
    </row>
    <row r="111" ht="14.25" customHeight="1">
      <c r="Q111" s="7"/>
    </row>
    <row r="112" ht="14.25" customHeight="1">
      <c r="Q112" s="7"/>
    </row>
    <row r="113" ht="14.25" customHeight="1">
      <c r="Q113" s="7"/>
    </row>
    <row r="114" ht="14.25" customHeight="1">
      <c r="Q114" s="7"/>
    </row>
    <row r="115" ht="14.25" customHeight="1">
      <c r="Q115" s="7"/>
    </row>
    <row r="116" ht="14.25" customHeight="1">
      <c r="Q116" s="7"/>
    </row>
    <row r="117" ht="14.25" customHeight="1">
      <c r="Q117" s="7"/>
    </row>
    <row r="118" ht="14.25" customHeight="1">
      <c r="Q118" s="7"/>
    </row>
    <row r="119" ht="14.25" customHeight="1">
      <c r="Q119" s="7"/>
    </row>
    <row r="120" ht="14.25" customHeight="1">
      <c r="Q120" s="7"/>
    </row>
    <row r="121" ht="14.25" customHeight="1">
      <c r="Q121" s="7"/>
    </row>
    <row r="122" ht="14.25" customHeight="1">
      <c r="Q122" s="7"/>
    </row>
    <row r="123" ht="14.25" customHeight="1">
      <c r="Q123" s="7"/>
    </row>
    <row r="124" ht="14.25" customHeight="1">
      <c r="Q124" s="7"/>
    </row>
    <row r="125" ht="14.25" customHeight="1">
      <c r="Q125" s="7"/>
    </row>
    <row r="126" ht="14.25" customHeight="1">
      <c r="Q126" s="7"/>
    </row>
    <row r="127" ht="14.25" customHeight="1">
      <c r="Q127" s="7"/>
    </row>
    <row r="128" ht="14.25" customHeight="1">
      <c r="Q128" s="7"/>
    </row>
    <row r="129" ht="14.25" customHeight="1">
      <c r="Q129" s="7"/>
    </row>
    <row r="130" ht="14.25" customHeight="1">
      <c r="Q130" s="7"/>
    </row>
    <row r="131" ht="14.25" customHeight="1">
      <c r="Q131" s="7"/>
    </row>
    <row r="132" ht="14.25" customHeight="1">
      <c r="Q132" s="7"/>
    </row>
    <row r="133" ht="14.25" customHeight="1">
      <c r="Q133" s="7"/>
    </row>
    <row r="134" ht="14.25" customHeight="1">
      <c r="Q134" s="7"/>
    </row>
    <row r="135" ht="14.25" customHeight="1">
      <c r="Q135" s="7"/>
    </row>
    <row r="136" ht="14.25" customHeight="1">
      <c r="Q136" s="7"/>
    </row>
    <row r="137" ht="14.25" customHeight="1">
      <c r="Q137" s="7"/>
    </row>
    <row r="138" ht="14.25" customHeight="1">
      <c r="Q138" s="7"/>
    </row>
    <row r="139" ht="14.25" customHeight="1">
      <c r="Q139" s="7"/>
    </row>
    <row r="140" ht="14.25" customHeight="1">
      <c r="Q140" s="7"/>
    </row>
    <row r="141" ht="14.25" customHeight="1">
      <c r="Q141" s="7"/>
    </row>
    <row r="142" ht="14.25" customHeight="1">
      <c r="Q142" s="7"/>
    </row>
    <row r="143" ht="14.25" customHeight="1">
      <c r="Q143" s="7"/>
    </row>
    <row r="144" ht="14.25" customHeight="1">
      <c r="Q144" s="7"/>
    </row>
    <row r="145" ht="14.25" customHeight="1">
      <c r="Q145" s="7"/>
    </row>
    <row r="146" ht="14.25" customHeight="1">
      <c r="Q146" s="7"/>
    </row>
    <row r="147" ht="14.25" customHeight="1">
      <c r="Q147" s="7"/>
    </row>
    <row r="148" ht="14.25" customHeight="1">
      <c r="Q148" s="7"/>
    </row>
    <row r="149" ht="14.25" customHeight="1">
      <c r="Q149" s="7"/>
    </row>
    <row r="150" ht="14.25" customHeight="1">
      <c r="Q150" s="7"/>
    </row>
    <row r="151" ht="14.25" customHeight="1">
      <c r="Q151" s="7"/>
    </row>
    <row r="152" ht="14.25" customHeight="1">
      <c r="Q152" s="7"/>
    </row>
    <row r="153" ht="14.25" customHeight="1">
      <c r="Q153" s="7"/>
    </row>
    <row r="154" ht="14.25" customHeight="1">
      <c r="Q154" s="7"/>
    </row>
    <row r="155" ht="14.25" customHeight="1">
      <c r="Q155" s="7"/>
    </row>
    <row r="156" ht="14.25" customHeight="1">
      <c r="Q156" s="7"/>
    </row>
    <row r="157" ht="14.25" customHeight="1">
      <c r="Q157" s="7"/>
    </row>
    <row r="158" ht="14.25" customHeight="1">
      <c r="Q158" s="7"/>
    </row>
    <row r="159" ht="14.25" customHeight="1">
      <c r="Q159" s="7"/>
    </row>
    <row r="160" ht="14.25" customHeight="1">
      <c r="Q160" s="7"/>
    </row>
    <row r="161" ht="14.25" customHeight="1">
      <c r="Q161" s="7"/>
    </row>
    <row r="162" ht="14.25" customHeight="1">
      <c r="Q162" s="7"/>
    </row>
    <row r="163" ht="14.25" customHeight="1">
      <c r="Q163" s="7"/>
    </row>
    <row r="164" ht="14.25" customHeight="1">
      <c r="Q164" s="7"/>
    </row>
    <row r="165" ht="14.25" customHeight="1">
      <c r="Q165" s="7"/>
    </row>
    <row r="166" ht="14.25" customHeight="1">
      <c r="Q166" s="7"/>
    </row>
    <row r="167" ht="14.25" customHeight="1">
      <c r="Q167" s="7"/>
    </row>
    <row r="168" ht="14.25" customHeight="1">
      <c r="Q168" s="7"/>
    </row>
    <row r="169" ht="14.25" customHeight="1">
      <c r="Q169" s="7"/>
    </row>
    <row r="170" ht="14.25" customHeight="1">
      <c r="Q170" s="7"/>
    </row>
    <row r="171" ht="14.25" customHeight="1">
      <c r="Q171" s="7"/>
    </row>
    <row r="172" ht="14.25" customHeight="1">
      <c r="Q172" s="7"/>
    </row>
    <row r="173" ht="14.25" customHeight="1">
      <c r="Q173" s="7"/>
    </row>
    <row r="174" ht="14.25" customHeight="1">
      <c r="Q174" s="7"/>
    </row>
    <row r="175" ht="14.25" customHeight="1">
      <c r="Q175" s="7"/>
    </row>
    <row r="176" ht="14.25" customHeight="1">
      <c r="Q176" s="7"/>
    </row>
    <row r="177" ht="14.25" customHeight="1">
      <c r="Q177" s="7"/>
    </row>
    <row r="178" ht="14.25" customHeight="1">
      <c r="Q178" s="7"/>
    </row>
    <row r="179" ht="14.25" customHeight="1">
      <c r="Q179" s="7"/>
    </row>
    <row r="180" ht="14.25" customHeight="1">
      <c r="Q180" s="7"/>
    </row>
    <row r="181" ht="14.25" customHeight="1">
      <c r="Q181" s="7"/>
    </row>
    <row r="182" ht="14.25" customHeight="1">
      <c r="Q182" s="7"/>
    </row>
    <row r="183" ht="14.25" customHeight="1">
      <c r="Q183" s="7"/>
    </row>
    <row r="184" ht="14.25" customHeight="1">
      <c r="Q184" s="7"/>
    </row>
    <row r="185" ht="14.25" customHeight="1">
      <c r="Q185" s="7"/>
    </row>
    <row r="186" ht="14.25" customHeight="1">
      <c r="Q186" s="7"/>
    </row>
    <row r="187" ht="14.25" customHeight="1">
      <c r="Q187" s="7"/>
    </row>
    <row r="188" ht="14.25" customHeight="1">
      <c r="Q188" s="7"/>
    </row>
    <row r="189" ht="14.25" customHeight="1">
      <c r="Q189" s="7"/>
    </row>
    <row r="190" ht="14.25" customHeight="1">
      <c r="Q190" s="7"/>
    </row>
    <row r="191" ht="14.25" customHeight="1">
      <c r="Q191" s="7"/>
    </row>
    <row r="192" ht="14.25" customHeight="1">
      <c r="Q192" s="7"/>
    </row>
    <row r="193" ht="14.25" customHeight="1">
      <c r="Q193" s="7"/>
    </row>
    <row r="194" ht="14.25" customHeight="1">
      <c r="Q194" s="7"/>
    </row>
    <row r="195" ht="14.25" customHeight="1">
      <c r="Q195" s="7"/>
    </row>
    <row r="196" ht="14.25" customHeight="1">
      <c r="Q196" s="7"/>
    </row>
    <row r="197" ht="14.25" customHeight="1">
      <c r="Q197" s="7"/>
    </row>
    <row r="198" ht="14.25" customHeight="1">
      <c r="Q198" s="7"/>
    </row>
    <row r="199" ht="14.25" customHeight="1">
      <c r="Q199" s="7"/>
    </row>
    <row r="200" ht="14.25" customHeight="1">
      <c r="Q200" s="7"/>
    </row>
    <row r="201" ht="14.25" customHeight="1">
      <c r="Q201" s="7"/>
    </row>
    <row r="202" ht="14.25" customHeight="1">
      <c r="Q202" s="7"/>
    </row>
    <row r="203" ht="14.25" customHeight="1">
      <c r="Q203" s="7"/>
    </row>
    <row r="204" ht="14.25" customHeight="1">
      <c r="Q204" s="7"/>
    </row>
    <row r="205" ht="14.25" customHeight="1">
      <c r="Q205" s="7"/>
    </row>
    <row r="206" ht="14.25" customHeight="1">
      <c r="Q206" s="7"/>
    </row>
    <row r="207" ht="14.25" customHeight="1">
      <c r="Q207" s="7"/>
    </row>
    <row r="208" ht="14.25" customHeight="1">
      <c r="Q208" s="7"/>
    </row>
    <row r="209" ht="14.25" customHeight="1">
      <c r="Q209" s="7"/>
    </row>
    <row r="210" ht="14.25" customHeight="1">
      <c r="Q210" s="7"/>
    </row>
    <row r="211" ht="14.25" customHeight="1">
      <c r="Q211" s="7"/>
    </row>
    <row r="212" ht="14.25" customHeight="1">
      <c r="Q212" s="7"/>
    </row>
    <row r="213" ht="14.25" customHeight="1">
      <c r="Q213" s="7"/>
    </row>
    <row r="214" ht="14.25" customHeight="1">
      <c r="Q214" s="7"/>
    </row>
    <row r="215" ht="14.25" customHeight="1">
      <c r="Q215" s="7"/>
    </row>
    <row r="216" ht="14.25" customHeight="1">
      <c r="Q216" s="7"/>
    </row>
    <row r="217" ht="14.25" customHeight="1">
      <c r="Q217" s="7"/>
    </row>
    <row r="218" ht="14.25" customHeight="1">
      <c r="Q218" s="7"/>
    </row>
    <row r="219" ht="14.25" customHeight="1">
      <c r="Q219" s="7"/>
    </row>
    <row r="220" ht="14.25" customHeight="1">
      <c r="Q220" s="7"/>
    </row>
    <row r="221" ht="14.25" customHeight="1">
      <c r="Q221" s="7"/>
    </row>
    <row r="222" ht="14.25" customHeight="1">
      <c r="Q222" s="7"/>
    </row>
    <row r="223" ht="14.25" customHeight="1">
      <c r="Q223" s="7"/>
    </row>
    <row r="224" ht="14.25" customHeight="1">
      <c r="Q224" s="7"/>
    </row>
    <row r="225" ht="14.25" customHeight="1">
      <c r="Q225" s="7"/>
    </row>
    <row r="226" ht="14.25" customHeight="1">
      <c r="Q226" s="7"/>
    </row>
    <row r="227" ht="14.25" customHeight="1">
      <c r="Q227" s="7"/>
    </row>
    <row r="228" ht="14.25" customHeight="1">
      <c r="Q228" s="7"/>
    </row>
    <row r="229" ht="14.25" customHeight="1">
      <c r="Q229" s="7"/>
    </row>
    <row r="230" ht="14.25" customHeight="1">
      <c r="Q230" s="7"/>
    </row>
    <row r="231" ht="14.25" customHeight="1">
      <c r="Q231" s="7"/>
    </row>
    <row r="232" ht="14.25" customHeight="1">
      <c r="Q232" s="7"/>
    </row>
    <row r="233" ht="14.25" customHeight="1">
      <c r="Q233" s="7"/>
    </row>
    <row r="234" ht="14.25" customHeight="1">
      <c r="Q234" s="7"/>
    </row>
    <row r="235" ht="14.25" customHeight="1">
      <c r="Q235" s="7"/>
    </row>
    <row r="236" ht="14.25" customHeight="1">
      <c r="Q236" s="7"/>
    </row>
    <row r="237" ht="14.25" customHeight="1">
      <c r="Q237" s="7"/>
    </row>
    <row r="238" ht="14.25" customHeight="1">
      <c r="Q238" s="7"/>
    </row>
    <row r="239" ht="14.25" customHeight="1">
      <c r="Q239" s="7"/>
    </row>
    <row r="240" ht="14.25" customHeight="1">
      <c r="Q240" s="7"/>
    </row>
    <row r="241" ht="14.25" customHeight="1">
      <c r="Q241" s="7"/>
    </row>
    <row r="242" ht="14.25" customHeight="1">
      <c r="Q242" s="7"/>
    </row>
    <row r="243" ht="14.25" customHeight="1">
      <c r="Q243" s="7"/>
    </row>
    <row r="244" ht="14.25" customHeight="1">
      <c r="Q244" s="7"/>
    </row>
    <row r="245" ht="14.25" customHeight="1">
      <c r="Q245" s="7"/>
    </row>
    <row r="246" ht="14.25" customHeight="1">
      <c r="Q246" s="7"/>
    </row>
    <row r="247" ht="14.25" customHeight="1">
      <c r="Q247" s="7"/>
    </row>
    <row r="248" ht="14.25" customHeight="1">
      <c r="Q248" s="7"/>
    </row>
    <row r="249" ht="14.25" customHeight="1">
      <c r="Q249" s="7"/>
    </row>
    <row r="250" ht="14.25" customHeight="1">
      <c r="Q250" s="7"/>
    </row>
    <row r="251" ht="14.25" customHeight="1">
      <c r="Q251" s="7"/>
    </row>
    <row r="252" ht="14.25" customHeight="1">
      <c r="Q252" s="7"/>
    </row>
    <row r="253" ht="14.25" customHeight="1">
      <c r="Q253" s="7"/>
    </row>
    <row r="254" ht="14.25" customHeight="1">
      <c r="Q254" s="7"/>
    </row>
    <row r="255" ht="14.25" customHeight="1">
      <c r="Q255" s="7"/>
    </row>
    <row r="256" ht="14.25" customHeight="1">
      <c r="Q256" s="7"/>
    </row>
    <row r="257" ht="14.25" customHeight="1">
      <c r="Q257" s="7"/>
    </row>
    <row r="258" ht="14.25" customHeight="1">
      <c r="Q258" s="7"/>
    </row>
    <row r="259" ht="14.25" customHeight="1">
      <c r="Q259" s="7"/>
    </row>
    <row r="260" ht="14.25" customHeight="1">
      <c r="Q260" s="7"/>
    </row>
    <row r="261" ht="14.25" customHeight="1">
      <c r="Q261" s="7"/>
    </row>
    <row r="262" ht="14.25" customHeight="1">
      <c r="Q262" s="7"/>
    </row>
    <row r="263" ht="14.25" customHeight="1">
      <c r="Q263" s="7"/>
    </row>
    <row r="264" ht="14.25" customHeight="1">
      <c r="Q264" s="7"/>
    </row>
    <row r="265" ht="14.25" customHeight="1">
      <c r="Q265" s="7"/>
    </row>
    <row r="266" ht="14.25" customHeight="1">
      <c r="Q266" s="7"/>
    </row>
    <row r="267" ht="14.25" customHeight="1">
      <c r="Q267" s="7"/>
    </row>
    <row r="268" ht="14.25" customHeight="1">
      <c r="Q268" s="7"/>
    </row>
    <row r="269" ht="14.25" customHeight="1">
      <c r="Q269" s="7"/>
    </row>
    <row r="270" ht="14.25" customHeight="1">
      <c r="Q270" s="7"/>
    </row>
    <row r="271" ht="14.25" customHeight="1">
      <c r="Q271" s="7"/>
    </row>
    <row r="272" ht="14.25" customHeight="1">
      <c r="Q272" s="7"/>
    </row>
    <row r="273" ht="14.25" customHeight="1">
      <c r="Q273" s="7"/>
    </row>
    <row r="274" ht="14.25" customHeight="1">
      <c r="Q274" s="7"/>
    </row>
    <row r="275" ht="14.25" customHeight="1">
      <c r="Q275" s="7"/>
    </row>
    <row r="276" ht="14.25" customHeight="1">
      <c r="Q276" s="7"/>
    </row>
    <row r="277" ht="14.25" customHeight="1">
      <c r="Q277" s="7"/>
    </row>
    <row r="278" ht="14.25" customHeight="1">
      <c r="Q278" s="7"/>
    </row>
    <row r="279" ht="14.25" customHeight="1">
      <c r="Q279" s="7"/>
    </row>
    <row r="280" ht="14.25" customHeight="1">
      <c r="Q280" s="7"/>
    </row>
    <row r="281" ht="14.25" customHeight="1">
      <c r="Q281" s="7"/>
    </row>
    <row r="282" ht="14.25" customHeight="1">
      <c r="Q282" s="7"/>
    </row>
    <row r="283" ht="14.25" customHeight="1">
      <c r="Q283" s="7"/>
    </row>
    <row r="284" ht="14.25" customHeight="1">
      <c r="Q284" s="7"/>
    </row>
    <row r="285" ht="14.25" customHeight="1">
      <c r="Q285" s="7"/>
    </row>
    <row r="286" ht="14.25" customHeight="1">
      <c r="Q286" s="7"/>
    </row>
    <row r="287" ht="14.25" customHeight="1">
      <c r="Q287" s="7"/>
    </row>
    <row r="288" ht="14.25" customHeight="1">
      <c r="Q288" s="7"/>
    </row>
    <row r="289" ht="14.25" customHeight="1">
      <c r="Q289" s="7"/>
    </row>
    <row r="290" ht="14.25" customHeight="1">
      <c r="Q290" s="7"/>
    </row>
    <row r="291" ht="14.25" customHeight="1">
      <c r="Q291" s="7"/>
    </row>
    <row r="292" ht="14.25" customHeight="1">
      <c r="Q292" s="7"/>
    </row>
    <row r="293" ht="14.25" customHeight="1">
      <c r="Q293" s="7"/>
    </row>
    <row r="294" ht="14.25" customHeight="1">
      <c r="Q294" s="7"/>
    </row>
    <row r="295" ht="14.25" customHeight="1">
      <c r="Q295" s="7"/>
    </row>
    <row r="296" ht="14.25" customHeight="1">
      <c r="Q296" s="7"/>
    </row>
    <row r="297" ht="14.25" customHeight="1">
      <c r="Q297" s="7"/>
    </row>
    <row r="298" ht="14.25" customHeight="1">
      <c r="Q298" s="7"/>
    </row>
    <row r="299" ht="14.25" customHeight="1">
      <c r="Q299" s="7"/>
    </row>
    <row r="300" ht="14.25" customHeight="1">
      <c r="Q300" s="7"/>
    </row>
    <row r="301" ht="14.25" customHeight="1">
      <c r="Q301" s="7"/>
    </row>
    <row r="302" ht="14.25" customHeight="1">
      <c r="Q302" s="7"/>
    </row>
    <row r="303" ht="14.25" customHeight="1">
      <c r="Q303" s="7"/>
    </row>
    <row r="304" ht="14.25" customHeight="1">
      <c r="Q304" s="7"/>
    </row>
    <row r="305" ht="14.25" customHeight="1">
      <c r="Q305" s="7"/>
    </row>
    <row r="306" ht="14.25" customHeight="1">
      <c r="Q306" s="7"/>
    </row>
    <row r="307" ht="14.25" customHeight="1">
      <c r="Q307" s="7"/>
    </row>
    <row r="308" ht="14.25" customHeight="1">
      <c r="Q308" s="7"/>
    </row>
    <row r="309" ht="14.25" customHeight="1">
      <c r="Q309" s="7"/>
    </row>
    <row r="310" ht="14.25" customHeight="1">
      <c r="Q310" s="7"/>
    </row>
    <row r="311" ht="14.25" customHeight="1">
      <c r="Q311" s="7"/>
    </row>
    <row r="312" ht="14.25" customHeight="1">
      <c r="Q312" s="7"/>
    </row>
    <row r="313" ht="14.25" customHeight="1">
      <c r="Q313" s="7"/>
    </row>
    <row r="314" ht="14.25" customHeight="1">
      <c r="Q314" s="7"/>
    </row>
    <row r="315" ht="14.25" customHeight="1">
      <c r="Q315" s="7"/>
    </row>
    <row r="316" ht="14.25" customHeight="1">
      <c r="Q316" s="7"/>
    </row>
    <row r="317" ht="14.25" customHeight="1">
      <c r="Q317" s="7"/>
    </row>
    <row r="318" ht="14.25" customHeight="1">
      <c r="Q318" s="7"/>
    </row>
    <row r="319" ht="14.25" customHeight="1">
      <c r="Q319" s="7"/>
    </row>
    <row r="320" ht="14.25" customHeight="1">
      <c r="Q320" s="7"/>
    </row>
    <row r="321" ht="14.25" customHeight="1">
      <c r="Q321" s="7"/>
    </row>
    <row r="322" ht="14.25" customHeight="1">
      <c r="Q322" s="7"/>
    </row>
    <row r="323" ht="14.25" customHeight="1">
      <c r="Q323" s="7"/>
    </row>
    <row r="324" ht="14.25" customHeight="1">
      <c r="Q324" s="7"/>
    </row>
    <row r="325" ht="14.25" customHeight="1">
      <c r="Q325" s="7"/>
    </row>
    <row r="326" ht="14.25" customHeight="1">
      <c r="Q326" s="7"/>
    </row>
    <row r="327" ht="14.25" customHeight="1">
      <c r="Q327" s="7"/>
    </row>
    <row r="328" ht="14.25" customHeight="1">
      <c r="Q328" s="7"/>
    </row>
    <row r="329" ht="14.25" customHeight="1">
      <c r="Q329" s="7"/>
    </row>
    <row r="330" ht="14.25" customHeight="1">
      <c r="Q330" s="7"/>
    </row>
    <row r="331" ht="14.25" customHeight="1">
      <c r="Q331" s="7"/>
    </row>
    <row r="332" ht="14.25" customHeight="1">
      <c r="Q332" s="7"/>
    </row>
    <row r="333" ht="14.25" customHeight="1">
      <c r="Q333" s="7"/>
    </row>
    <row r="334" ht="14.25" customHeight="1">
      <c r="Q334" s="7"/>
    </row>
    <row r="335" ht="14.25" customHeight="1">
      <c r="Q335" s="7"/>
    </row>
    <row r="336" ht="14.25" customHeight="1">
      <c r="Q336" s="7"/>
    </row>
    <row r="337" ht="14.25" customHeight="1">
      <c r="Q337" s="7"/>
    </row>
    <row r="338" ht="14.25" customHeight="1">
      <c r="Q338" s="7"/>
    </row>
    <row r="339" ht="14.25" customHeight="1">
      <c r="Q339" s="7"/>
    </row>
    <row r="340" ht="14.25" customHeight="1">
      <c r="Q340" s="7"/>
    </row>
    <row r="341" ht="14.25" customHeight="1">
      <c r="Q341" s="7"/>
    </row>
    <row r="342" ht="14.25" customHeight="1">
      <c r="Q342" s="7"/>
    </row>
    <row r="343" ht="14.25" customHeight="1">
      <c r="Q343" s="7"/>
    </row>
    <row r="344" ht="14.25" customHeight="1">
      <c r="Q344" s="7"/>
    </row>
    <row r="345" ht="14.25" customHeight="1">
      <c r="Q345" s="7"/>
    </row>
    <row r="346" ht="14.25" customHeight="1">
      <c r="Q346" s="7"/>
    </row>
    <row r="347" ht="14.25" customHeight="1">
      <c r="Q347" s="7"/>
    </row>
    <row r="348" ht="14.25" customHeight="1">
      <c r="Q348" s="7"/>
    </row>
    <row r="349" ht="14.25" customHeight="1">
      <c r="Q349" s="7"/>
    </row>
    <row r="350" ht="14.25" customHeight="1">
      <c r="Q350" s="7"/>
    </row>
    <row r="351" ht="14.25" customHeight="1">
      <c r="Q351" s="7"/>
    </row>
    <row r="352" ht="14.25" customHeight="1">
      <c r="Q352" s="7"/>
    </row>
    <row r="353" ht="14.25" customHeight="1">
      <c r="Q353" s="7"/>
    </row>
    <row r="354" ht="14.25" customHeight="1">
      <c r="Q354" s="7"/>
    </row>
    <row r="355" ht="14.25" customHeight="1">
      <c r="Q355" s="7"/>
    </row>
    <row r="356" ht="14.25" customHeight="1">
      <c r="Q356" s="7"/>
    </row>
    <row r="357" ht="14.25" customHeight="1">
      <c r="Q357" s="7"/>
    </row>
    <row r="358" ht="14.25" customHeight="1">
      <c r="Q358" s="7"/>
    </row>
    <row r="359" ht="14.25" customHeight="1">
      <c r="Q359" s="7"/>
    </row>
    <row r="360" ht="14.25" customHeight="1">
      <c r="Q360" s="7"/>
    </row>
    <row r="361" ht="14.25" customHeight="1">
      <c r="Q361" s="7"/>
    </row>
    <row r="362" ht="14.25" customHeight="1">
      <c r="Q362" s="7"/>
    </row>
    <row r="363" ht="14.25" customHeight="1">
      <c r="Q363" s="7"/>
    </row>
    <row r="364" ht="14.25" customHeight="1">
      <c r="Q364" s="7"/>
    </row>
    <row r="365" ht="14.25" customHeight="1">
      <c r="Q365" s="7"/>
    </row>
    <row r="366" ht="14.25" customHeight="1">
      <c r="Q366" s="7"/>
    </row>
    <row r="367" ht="14.25" customHeight="1">
      <c r="Q367" s="7"/>
    </row>
    <row r="368" ht="14.25" customHeight="1">
      <c r="Q368" s="7"/>
    </row>
    <row r="369" ht="14.25" customHeight="1">
      <c r="Q369" s="7"/>
    </row>
    <row r="370" ht="14.25" customHeight="1">
      <c r="Q370" s="7"/>
    </row>
    <row r="371" ht="14.25" customHeight="1">
      <c r="Q371" s="7"/>
    </row>
    <row r="372" ht="14.25" customHeight="1">
      <c r="Q372" s="7"/>
    </row>
    <row r="373" ht="14.25" customHeight="1">
      <c r="Q373" s="7"/>
    </row>
    <row r="374" ht="14.25" customHeight="1">
      <c r="Q374" s="7"/>
    </row>
    <row r="375" ht="14.25" customHeight="1">
      <c r="Q375" s="7"/>
    </row>
    <row r="376" ht="14.25" customHeight="1">
      <c r="Q376" s="7"/>
    </row>
    <row r="377" ht="14.25" customHeight="1">
      <c r="Q377" s="7"/>
    </row>
    <row r="378" ht="14.25" customHeight="1">
      <c r="Q378" s="7"/>
    </row>
    <row r="379" ht="14.25" customHeight="1">
      <c r="Q379" s="7"/>
    </row>
    <row r="380" ht="14.25" customHeight="1">
      <c r="Q380" s="7"/>
    </row>
    <row r="381" ht="14.25" customHeight="1">
      <c r="Q381" s="7"/>
    </row>
    <row r="382" ht="14.25" customHeight="1">
      <c r="Q382" s="7"/>
    </row>
    <row r="383" ht="14.25" customHeight="1">
      <c r="Q383" s="7"/>
    </row>
    <row r="384" ht="14.25" customHeight="1">
      <c r="Q384" s="7"/>
    </row>
    <row r="385" ht="14.25" customHeight="1">
      <c r="Q385" s="7"/>
    </row>
    <row r="386" ht="14.25" customHeight="1">
      <c r="Q386" s="7"/>
    </row>
    <row r="387" ht="14.25" customHeight="1">
      <c r="Q387" s="7"/>
    </row>
    <row r="388" ht="14.25" customHeight="1">
      <c r="Q388" s="7"/>
    </row>
    <row r="389" ht="14.25" customHeight="1">
      <c r="Q389" s="7"/>
    </row>
    <row r="390" ht="14.25" customHeight="1">
      <c r="Q390" s="7"/>
    </row>
    <row r="391" ht="14.25" customHeight="1">
      <c r="Q391" s="7"/>
    </row>
    <row r="392" ht="14.25" customHeight="1">
      <c r="Q392" s="7"/>
    </row>
    <row r="393" ht="14.25" customHeight="1">
      <c r="Q393" s="7"/>
    </row>
    <row r="394" ht="14.25" customHeight="1">
      <c r="Q394" s="7"/>
    </row>
    <row r="395" ht="14.25" customHeight="1">
      <c r="Q395" s="7"/>
    </row>
    <row r="396" ht="14.25" customHeight="1">
      <c r="Q396" s="7"/>
    </row>
    <row r="397" ht="14.25" customHeight="1">
      <c r="Q397" s="7"/>
    </row>
    <row r="398" ht="14.25" customHeight="1">
      <c r="Q398" s="7"/>
    </row>
    <row r="399" ht="14.25" customHeight="1">
      <c r="Q399" s="7"/>
    </row>
    <row r="400" ht="14.25" customHeight="1">
      <c r="Q400" s="7"/>
    </row>
    <row r="401" ht="14.25" customHeight="1">
      <c r="Q401" s="7"/>
    </row>
    <row r="402" ht="14.25" customHeight="1">
      <c r="Q402" s="7"/>
    </row>
    <row r="403" ht="14.25" customHeight="1">
      <c r="Q403" s="7"/>
    </row>
    <row r="404" ht="14.25" customHeight="1">
      <c r="Q404" s="7"/>
    </row>
    <row r="405" ht="14.25" customHeight="1">
      <c r="Q405" s="7"/>
    </row>
    <row r="406" ht="14.25" customHeight="1">
      <c r="Q406" s="7"/>
    </row>
    <row r="407" ht="14.25" customHeight="1">
      <c r="Q407" s="7"/>
    </row>
    <row r="408" ht="14.25" customHeight="1">
      <c r="Q408" s="7"/>
    </row>
    <row r="409" ht="14.25" customHeight="1">
      <c r="Q409" s="7"/>
    </row>
    <row r="410" ht="14.25" customHeight="1">
      <c r="Q410" s="7"/>
    </row>
    <row r="411" ht="14.25" customHeight="1">
      <c r="Q411" s="7"/>
    </row>
    <row r="412" ht="14.25" customHeight="1">
      <c r="Q412" s="7"/>
    </row>
    <row r="413" ht="14.25" customHeight="1">
      <c r="Q413" s="7"/>
    </row>
    <row r="414" ht="14.25" customHeight="1">
      <c r="Q414" s="7"/>
    </row>
    <row r="415" ht="14.25" customHeight="1">
      <c r="Q415" s="7"/>
    </row>
    <row r="416" ht="14.25" customHeight="1">
      <c r="Q416" s="7"/>
    </row>
    <row r="417" ht="14.25" customHeight="1">
      <c r="Q417" s="7"/>
    </row>
    <row r="418" ht="14.25" customHeight="1">
      <c r="Q418" s="7"/>
    </row>
    <row r="419" ht="14.25" customHeight="1">
      <c r="Q419" s="7"/>
    </row>
    <row r="420" ht="14.25" customHeight="1">
      <c r="Q420" s="7"/>
    </row>
    <row r="421" ht="14.25" customHeight="1">
      <c r="Q421" s="7"/>
    </row>
    <row r="422" ht="14.25" customHeight="1">
      <c r="Q422" s="7"/>
    </row>
    <row r="423" ht="14.25" customHeight="1">
      <c r="Q423" s="7"/>
    </row>
    <row r="424" ht="14.25" customHeight="1">
      <c r="Q424" s="7"/>
    </row>
    <row r="425" ht="14.25" customHeight="1">
      <c r="Q425" s="7"/>
    </row>
    <row r="426" ht="14.25" customHeight="1">
      <c r="Q426" s="7"/>
    </row>
    <row r="427" ht="14.25" customHeight="1">
      <c r="Q427" s="7"/>
    </row>
    <row r="428" ht="14.25" customHeight="1">
      <c r="Q428" s="7"/>
    </row>
    <row r="429" ht="14.25" customHeight="1">
      <c r="Q429" s="7"/>
    </row>
    <row r="430" ht="14.25" customHeight="1">
      <c r="Q430" s="7"/>
    </row>
    <row r="431" ht="14.25" customHeight="1">
      <c r="Q431" s="7"/>
    </row>
    <row r="432" ht="14.25" customHeight="1">
      <c r="Q432" s="7"/>
    </row>
    <row r="433" ht="14.25" customHeight="1">
      <c r="Q433" s="7"/>
    </row>
    <row r="434" ht="14.25" customHeight="1">
      <c r="Q434" s="7"/>
    </row>
    <row r="435" ht="14.25" customHeight="1">
      <c r="Q435" s="7"/>
    </row>
    <row r="436" ht="14.25" customHeight="1">
      <c r="Q436" s="7"/>
    </row>
    <row r="437" ht="14.25" customHeight="1">
      <c r="Q437" s="7"/>
    </row>
    <row r="438" ht="14.25" customHeight="1">
      <c r="Q438" s="7"/>
    </row>
    <row r="439" ht="14.25" customHeight="1">
      <c r="Q439" s="7"/>
    </row>
    <row r="440" ht="14.25" customHeight="1">
      <c r="Q440" s="7"/>
    </row>
    <row r="441" ht="14.25" customHeight="1">
      <c r="Q441" s="7"/>
    </row>
    <row r="442" ht="14.25" customHeight="1">
      <c r="Q442" s="7"/>
    </row>
    <row r="443" ht="14.25" customHeight="1">
      <c r="Q443" s="7"/>
    </row>
    <row r="444" ht="14.25" customHeight="1">
      <c r="Q444" s="7"/>
    </row>
    <row r="445" ht="14.25" customHeight="1">
      <c r="Q445" s="7"/>
    </row>
    <row r="446" ht="14.25" customHeight="1">
      <c r="Q446" s="7"/>
    </row>
    <row r="447" ht="14.25" customHeight="1">
      <c r="Q447" s="7"/>
    </row>
    <row r="448" ht="14.25" customHeight="1">
      <c r="Q448" s="7"/>
    </row>
    <row r="449" ht="14.25" customHeight="1">
      <c r="Q449" s="7"/>
    </row>
    <row r="450" ht="14.25" customHeight="1">
      <c r="Q450" s="7"/>
    </row>
    <row r="451" ht="14.25" customHeight="1">
      <c r="Q451" s="7"/>
    </row>
    <row r="452" ht="14.25" customHeight="1">
      <c r="Q452" s="7"/>
    </row>
    <row r="453" ht="14.25" customHeight="1">
      <c r="Q453" s="7"/>
    </row>
    <row r="454" ht="14.25" customHeight="1">
      <c r="Q454" s="7"/>
    </row>
    <row r="455" ht="14.25" customHeight="1">
      <c r="Q455" s="7"/>
    </row>
    <row r="456" ht="14.25" customHeight="1">
      <c r="Q456" s="7"/>
    </row>
    <row r="457" ht="14.25" customHeight="1">
      <c r="Q457" s="7"/>
    </row>
    <row r="458" ht="14.25" customHeight="1">
      <c r="Q458" s="7"/>
    </row>
    <row r="459" ht="14.25" customHeight="1">
      <c r="Q459" s="7"/>
    </row>
    <row r="460" ht="14.25" customHeight="1">
      <c r="Q460" s="7"/>
    </row>
    <row r="461" ht="14.25" customHeight="1">
      <c r="Q461" s="7"/>
    </row>
    <row r="462" ht="14.25" customHeight="1">
      <c r="Q462" s="7"/>
    </row>
    <row r="463" ht="14.25" customHeight="1">
      <c r="Q463" s="7"/>
    </row>
    <row r="464" ht="14.25" customHeight="1">
      <c r="Q464" s="7"/>
    </row>
    <row r="465" ht="14.25" customHeight="1">
      <c r="Q465" s="7"/>
    </row>
    <row r="466" ht="14.25" customHeight="1">
      <c r="Q466" s="7"/>
    </row>
    <row r="467" ht="14.25" customHeight="1">
      <c r="Q467" s="7"/>
    </row>
    <row r="468" ht="14.25" customHeight="1">
      <c r="Q468" s="7"/>
    </row>
    <row r="469" ht="14.25" customHeight="1">
      <c r="Q469" s="7"/>
    </row>
    <row r="470" ht="14.25" customHeight="1">
      <c r="Q470" s="7"/>
    </row>
    <row r="471" ht="14.25" customHeight="1">
      <c r="Q471" s="7"/>
    </row>
    <row r="472" ht="14.25" customHeight="1">
      <c r="Q472" s="7"/>
    </row>
    <row r="473" ht="14.25" customHeight="1">
      <c r="Q473" s="7"/>
    </row>
    <row r="474" ht="14.25" customHeight="1">
      <c r="Q474" s="7"/>
    </row>
    <row r="475" ht="14.25" customHeight="1">
      <c r="Q475" s="7"/>
    </row>
    <row r="476" ht="14.25" customHeight="1">
      <c r="Q476" s="7"/>
    </row>
    <row r="477" ht="14.25" customHeight="1">
      <c r="Q477" s="7"/>
    </row>
    <row r="478" ht="14.25" customHeight="1">
      <c r="Q478" s="7"/>
    </row>
    <row r="479" ht="14.25" customHeight="1">
      <c r="Q479" s="7"/>
    </row>
    <row r="480" ht="14.25" customHeight="1">
      <c r="Q480" s="7"/>
    </row>
    <row r="481" ht="14.25" customHeight="1">
      <c r="Q481" s="7"/>
    </row>
    <row r="482" ht="14.25" customHeight="1">
      <c r="Q482" s="7"/>
    </row>
    <row r="483" ht="14.25" customHeight="1">
      <c r="Q483" s="7"/>
    </row>
    <row r="484" ht="14.25" customHeight="1">
      <c r="Q484" s="7"/>
    </row>
    <row r="485" ht="14.25" customHeight="1">
      <c r="Q485" s="7"/>
    </row>
    <row r="486" ht="14.25" customHeight="1">
      <c r="Q486" s="7"/>
    </row>
    <row r="487" ht="14.25" customHeight="1">
      <c r="Q487" s="7"/>
    </row>
    <row r="488" ht="14.25" customHeight="1">
      <c r="Q488" s="7"/>
    </row>
    <row r="489" ht="14.25" customHeight="1">
      <c r="Q489" s="7"/>
    </row>
    <row r="490" ht="14.25" customHeight="1">
      <c r="Q490" s="7"/>
    </row>
    <row r="491" ht="14.25" customHeight="1">
      <c r="Q491" s="7"/>
    </row>
    <row r="492" ht="14.25" customHeight="1">
      <c r="Q492" s="7"/>
    </row>
    <row r="493" ht="14.25" customHeight="1">
      <c r="Q493" s="7"/>
    </row>
    <row r="494" ht="14.25" customHeight="1">
      <c r="Q494" s="7"/>
    </row>
    <row r="495" ht="14.25" customHeight="1">
      <c r="Q495" s="7"/>
    </row>
    <row r="496" ht="14.25" customHeight="1">
      <c r="Q496" s="7"/>
    </row>
    <row r="497" ht="14.25" customHeight="1">
      <c r="Q497" s="7"/>
    </row>
    <row r="498" ht="14.25" customHeight="1">
      <c r="Q498" s="7"/>
    </row>
    <row r="499" ht="14.25" customHeight="1">
      <c r="Q499" s="7"/>
    </row>
    <row r="500" ht="14.25" customHeight="1">
      <c r="Q500" s="7"/>
    </row>
    <row r="501" ht="14.25" customHeight="1">
      <c r="Q501" s="7"/>
    </row>
    <row r="502" ht="14.25" customHeight="1">
      <c r="Q502" s="7"/>
    </row>
    <row r="503" ht="14.25" customHeight="1">
      <c r="Q503" s="7"/>
    </row>
    <row r="504" ht="14.25" customHeight="1">
      <c r="Q504" s="7"/>
    </row>
    <row r="505" ht="14.25" customHeight="1">
      <c r="Q505" s="7"/>
    </row>
    <row r="506" ht="14.25" customHeight="1">
      <c r="Q506" s="7"/>
    </row>
    <row r="507" ht="14.25" customHeight="1">
      <c r="Q507" s="7"/>
    </row>
    <row r="508" ht="14.25" customHeight="1">
      <c r="Q508" s="7"/>
    </row>
    <row r="509" ht="14.25" customHeight="1">
      <c r="Q509" s="7"/>
    </row>
    <row r="510" ht="14.25" customHeight="1">
      <c r="Q510" s="7"/>
    </row>
    <row r="511" ht="14.25" customHeight="1">
      <c r="Q511" s="7"/>
    </row>
    <row r="512" ht="14.25" customHeight="1">
      <c r="Q512" s="7"/>
    </row>
    <row r="513" ht="14.25" customHeight="1">
      <c r="Q513" s="7"/>
    </row>
    <row r="514" ht="14.25" customHeight="1">
      <c r="Q514" s="7"/>
    </row>
    <row r="515" ht="14.25" customHeight="1">
      <c r="Q515" s="7"/>
    </row>
    <row r="516" ht="14.25" customHeight="1">
      <c r="Q516" s="7"/>
    </row>
    <row r="517" ht="14.25" customHeight="1">
      <c r="Q517" s="7"/>
    </row>
    <row r="518" ht="14.25" customHeight="1">
      <c r="Q518" s="7"/>
    </row>
    <row r="519" ht="14.25" customHeight="1">
      <c r="Q519" s="7"/>
    </row>
    <row r="520" ht="14.25" customHeight="1">
      <c r="Q520" s="7"/>
    </row>
    <row r="521" ht="14.25" customHeight="1">
      <c r="Q521" s="7"/>
    </row>
    <row r="522" ht="14.25" customHeight="1">
      <c r="Q522" s="7"/>
    </row>
    <row r="523" ht="14.25" customHeight="1">
      <c r="Q523" s="7"/>
    </row>
    <row r="524" ht="14.25" customHeight="1">
      <c r="Q524" s="7"/>
    </row>
    <row r="525" ht="14.25" customHeight="1">
      <c r="Q525" s="7"/>
    </row>
    <row r="526" ht="14.25" customHeight="1">
      <c r="Q526" s="7"/>
    </row>
    <row r="527" ht="14.25" customHeight="1">
      <c r="Q527" s="7"/>
    </row>
    <row r="528" ht="14.25" customHeight="1">
      <c r="Q528" s="7"/>
    </row>
    <row r="529" ht="14.25" customHeight="1">
      <c r="Q529" s="7"/>
    </row>
    <row r="530" ht="14.25" customHeight="1">
      <c r="Q530" s="7"/>
    </row>
    <row r="531" ht="14.25" customHeight="1">
      <c r="Q531" s="7"/>
    </row>
    <row r="532" ht="14.25" customHeight="1">
      <c r="Q532" s="7"/>
    </row>
    <row r="533" ht="14.25" customHeight="1">
      <c r="Q533" s="7"/>
    </row>
    <row r="534" ht="14.25" customHeight="1">
      <c r="Q534" s="7"/>
    </row>
    <row r="535" ht="14.25" customHeight="1">
      <c r="Q535" s="7"/>
    </row>
    <row r="536" ht="14.25" customHeight="1">
      <c r="Q536" s="7"/>
    </row>
    <row r="537" ht="14.25" customHeight="1">
      <c r="Q537" s="7"/>
    </row>
    <row r="538" ht="14.25" customHeight="1">
      <c r="Q538" s="7"/>
    </row>
    <row r="539" ht="14.25" customHeight="1">
      <c r="Q539" s="7"/>
    </row>
    <row r="540" ht="14.25" customHeight="1">
      <c r="Q540" s="7"/>
    </row>
    <row r="541" ht="14.25" customHeight="1">
      <c r="Q541" s="7"/>
    </row>
    <row r="542" ht="14.25" customHeight="1">
      <c r="Q542" s="7"/>
    </row>
    <row r="543" ht="14.25" customHeight="1">
      <c r="Q543" s="7"/>
    </row>
    <row r="544" ht="14.25" customHeight="1">
      <c r="Q544" s="7"/>
    </row>
    <row r="545" ht="14.25" customHeight="1">
      <c r="Q545" s="7"/>
    </row>
    <row r="546" ht="14.25" customHeight="1">
      <c r="Q546" s="7"/>
    </row>
    <row r="547" ht="14.25" customHeight="1">
      <c r="Q547" s="7"/>
    </row>
    <row r="548" ht="14.25" customHeight="1">
      <c r="Q548" s="7"/>
    </row>
    <row r="549" ht="14.25" customHeight="1">
      <c r="Q549" s="7"/>
    </row>
    <row r="550" ht="14.25" customHeight="1">
      <c r="Q550" s="7"/>
    </row>
    <row r="551" ht="14.25" customHeight="1">
      <c r="Q551" s="7"/>
    </row>
    <row r="552" ht="14.25" customHeight="1">
      <c r="Q552" s="7"/>
    </row>
    <row r="553" ht="14.25" customHeight="1">
      <c r="Q553" s="7"/>
    </row>
    <row r="554" ht="14.25" customHeight="1">
      <c r="Q554" s="7"/>
    </row>
    <row r="555" ht="14.25" customHeight="1">
      <c r="Q555" s="7"/>
    </row>
    <row r="556" ht="14.25" customHeight="1">
      <c r="Q556" s="7"/>
    </row>
    <row r="557" ht="14.25" customHeight="1">
      <c r="Q557" s="7"/>
    </row>
    <row r="558" ht="14.25" customHeight="1">
      <c r="Q558" s="7"/>
    </row>
    <row r="559" ht="14.25" customHeight="1">
      <c r="Q559" s="7"/>
    </row>
    <row r="560" ht="14.25" customHeight="1">
      <c r="Q560" s="7"/>
    </row>
    <row r="561" ht="14.25" customHeight="1">
      <c r="Q561" s="7"/>
    </row>
    <row r="562" ht="14.25" customHeight="1">
      <c r="Q562" s="7"/>
    </row>
    <row r="563" ht="14.25" customHeight="1">
      <c r="Q563" s="7"/>
    </row>
    <row r="564" ht="14.25" customHeight="1">
      <c r="Q564" s="7"/>
    </row>
    <row r="565" ht="14.25" customHeight="1">
      <c r="Q565" s="7"/>
    </row>
    <row r="566" ht="14.25" customHeight="1">
      <c r="Q566" s="7"/>
    </row>
    <row r="567" ht="14.25" customHeight="1">
      <c r="Q567" s="7"/>
    </row>
    <row r="568" ht="14.25" customHeight="1">
      <c r="Q568" s="7"/>
    </row>
    <row r="569" ht="14.25" customHeight="1">
      <c r="Q569" s="7"/>
    </row>
    <row r="570" ht="14.25" customHeight="1">
      <c r="Q570" s="7"/>
    </row>
    <row r="571" ht="14.25" customHeight="1">
      <c r="Q571" s="7"/>
    </row>
    <row r="572" ht="14.25" customHeight="1">
      <c r="Q572" s="7"/>
    </row>
    <row r="573" ht="14.25" customHeight="1">
      <c r="Q573" s="7"/>
    </row>
    <row r="574" ht="14.25" customHeight="1">
      <c r="Q574" s="7"/>
    </row>
    <row r="575" ht="14.25" customHeight="1">
      <c r="Q575" s="7"/>
    </row>
    <row r="576" ht="14.25" customHeight="1">
      <c r="Q576" s="7"/>
    </row>
    <row r="577" ht="14.25" customHeight="1">
      <c r="Q577" s="7"/>
    </row>
    <row r="578" ht="14.25" customHeight="1">
      <c r="Q578" s="7"/>
    </row>
    <row r="579" ht="14.25" customHeight="1">
      <c r="Q579" s="7"/>
    </row>
    <row r="580" ht="14.25" customHeight="1">
      <c r="Q580" s="7"/>
    </row>
    <row r="581" ht="14.25" customHeight="1">
      <c r="Q581" s="7"/>
    </row>
    <row r="582" ht="14.25" customHeight="1">
      <c r="Q582" s="7"/>
    </row>
    <row r="583" ht="14.25" customHeight="1">
      <c r="Q583" s="7"/>
    </row>
    <row r="584" ht="14.25" customHeight="1">
      <c r="Q584" s="7"/>
    </row>
    <row r="585" ht="14.25" customHeight="1">
      <c r="Q585" s="7"/>
    </row>
    <row r="586" ht="14.25" customHeight="1">
      <c r="Q586" s="7"/>
    </row>
    <row r="587" ht="14.25" customHeight="1">
      <c r="Q587" s="7"/>
    </row>
    <row r="588" ht="14.25" customHeight="1">
      <c r="Q588" s="7"/>
    </row>
    <row r="589" ht="14.25" customHeight="1">
      <c r="Q589" s="7"/>
    </row>
    <row r="590" ht="14.25" customHeight="1">
      <c r="Q590" s="7"/>
    </row>
    <row r="591" ht="14.25" customHeight="1">
      <c r="Q591" s="7"/>
    </row>
    <row r="592" ht="14.25" customHeight="1">
      <c r="Q592" s="7"/>
    </row>
    <row r="593" ht="14.25" customHeight="1">
      <c r="Q593" s="7"/>
    </row>
    <row r="594" ht="14.25" customHeight="1">
      <c r="Q594" s="7"/>
    </row>
    <row r="595" ht="14.25" customHeight="1">
      <c r="Q595" s="7"/>
    </row>
    <row r="596" ht="14.25" customHeight="1">
      <c r="Q596" s="7"/>
    </row>
    <row r="597" ht="14.25" customHeight="1">
      <c r="Q597" s="7"/>
    </row>
    <row r="598" ht="14.25" customHeight="1">
      <c r="Q598" s="7"/>
    </row>
    <row r="599" ht="14.25" customHeight="1">
      <c r="Q599" s="7"/>
    </row>
    <row r="600" ht="14.25" customHeight="1">
      <c r="Q600" s="7"/>
    </row>
    <row r="601" ht="14.25" customHeight="1">
      <c r="Q601" s="7"/>
    </row>
    <row r="602" ht="14.25" customHeight="1">
      <c r="Q602" s="7"/>
    </row>
    <row r="603" ht="14.25" customHeight="1">
      <c r="Q603" s="7"/>
    </row>
    <row r="604" ht="14.25" customHeight="1">
      <c r="Q604" s="7"/>
    </row>
    <row r="605" ht="14.25" customHeight="1">
      <c r="Q605" s="7"/>
    </row>
    <row r="606" ht="14.25" customHeight="1">
      <c r="Q606" s="7"/>
    </row>
    <row r="607" ht="14.25" customHeight="1">
      <c r="Q607" s="7"/>
    </row>
    <row r="608" ht="14.25" customHeight="1">
      <c r="Q608" s="7"/>
    </row>
    <row r="609" ht="14.25" customHeight="1">
      <c r="Q609" s="7"/>
    </row>
    <row r="610" ht="14.25" customHeight="1">
      <c r="Q610" s="7"/>
    </row>
    <row r="611" ht="14.25" customHeight="1">
      <c r="Q611" s="7"/>
    </row>
    <row r="612" ht="14.25" customHeight="1">
      <c r="Q612" s="7"/>
    </row>
    <row r="613" ht="14.25" customHeight="1">
      <c r="Q613" s="7"/>
    </row>
    <row r="614" ht="14.25" customHeight="1">
      <c r="Q614" s="7"/>
    </row>
    <row r="615" ht="14.25" customHeight="1">
      <c r="Q615" s="7"/>
    </row>
    <row r="616" ht="14.25" customHeight="1">
      <c r="Q616" s="7"/>
    </row>
    <row r="617" ht="14.25" customHeight="1">
      <c r="Q617" s="7"/>
    </row>
    <row r="618" ht="14.25" customHeight="1">
      <c r="Q618" s="7"/>
    </row>
    <row r="619" ht="14.25" customHeight="1">
      <c r="Q619" s="7"/>
    </row>
    <row r="620" ht="14.25" customHeight="1">
      <c r="Q620" s="7"/>
    </row>
    <row r="621" ht="14.25" customHeight="1">
      <c r="Q621" s="7"/>
    </row>
    <row r="622" ht="14.25" customHeight="1">
      <c r="Q622" s="7"/>
    </row>
    <row r="623" ht="14.25" customHeight="1">
      <c r="Q623" s="7"/>
    </row>
    <row r="624" ht="14.25" customHeight="1">
      <c r="Q624" s="7"/>
    </row>
    <row r="625" ht="14.25" customHeight="1">
      <c r="Q625" s="7"/>
    </row>
    <row r="626" ht="14.25" customHeight="1">
      <c r="Q626" s="7"/>
    </row>
    <row r="627" ht="14.25" customHeight="1">
      <c r="Q627" s="7"/>
    </row>
    <row r="628" ht="14.25" customHeight="1">
      <c r="Q628" s="7"/>
    </row>
    <row r="629" ht="14.25" customHeight="1">
      <c r="Q629" s="7"/>
    </row>
    <row r="630" ht="14.25" customHeight="1">
      <c r="Q630" s="7"/>
    </row>
    <row r="631" ht="14.25" customHeight="1">
      <c r="Q631" s="7"/>
    </row>
    <row r="632" ht="14.25" customHeight="1">
      <c r="Q632" s="7"/>
    </row>
    <row r="633" ht="14.25" customHeight="1">
      <c r="Q633" s="7"/>
    </row>
    <row r="634" ht="14.25" customHeight="1">
      <c r="Q634" s="7"/>
    </row>
    <row r="635" ht="14.25" customHeight="1">
      <c r="Q635" s="7"/>
    </row>
    <row r="636" ht="14.25" customHeight="1">
      <c r="Q636" s="7"/>
    </row>
    <row r="637" ht="14.25" customHeight="1">
      <c r="Q637" s="7"/>
    </row>
    <row r="638" ht="14.25" customHeight="1">
      <c r="Q638" s="7"/>
    </row>
    <row r="639" ht="14.25" customHeight="1">
      <c r="Q639" s="7"/>
    </row>
    <row r="640" ht="14.25" customHeight="1">
      <c r="Q640" s="7"/>
    </row>
    <row r="641" ht="14.25" customHeight="1">
      <c r="Q641" s="7"/>
    </row>
    <row r="642" ht="14.25" customHeight="1">
      <c r="Q642" s="7"/>
    </row>
    <row r="643" ht="14.25" customHeight="1">
      <c r="Q643" s="7"/>
    </row>
    <row r="644" ht="14.25" customHeight="1">
      <c r="Q644" s="7"/>
    </row>
    <row r="645" ht="14.25" customHeight="1">
      <c r="Q645" s="7"/>
    </row>
    <row r="646" ht="14.25" customHeight="1">
      <c r="Q646" s="7"/>
    </row>
    <row r="647" ht="14.25" customHeight="1">
      <c r="Q647" s="7"/>
    </row>
    <row r="648" ht="14.25" customHeight="1">
      <c r="Q648" s="7"/>
    </row>
    <row r="649" ht="14.25" customHeight="1">
      <c r="Q649" s="7"/>
    </row>
    <row r="650" ht="14.25" customHeight="1">
      <c r="Q650" s="7"/>
    </row>
    <row r="651" ht="14.25" customHeight="1">
      <c r="Q651" s="7"/>
    </row>
    <row r="652" ht="14.25" customHeight="1">
      <c r="Q652" s="7"/>
    </row>
    <row r="653" ht="14.25" customHeight="1">
      <c r="Q653" s="7"/>
    </row>
    <row r="654" ht="14.25" customHeight="1">
      <c r="Q654" s="7"/>
    </row>
    <row r="655" ht="14.25" customHeight="1">
      <c r="Q655" s="7"/>
    </row>
    <row r="656" ht="14.25" customHeight="1">
      <c r="Q656" s="7"/>
    </row>
    <row r="657" ht="14.25" customHeight="1">
      <c r="Q657" s="7"/>
    </row>
    <row r="658" ht="14.25" customHeight="1">
      <c r="Q658" s="7"/>
    </row>
    <row r="659" ht="14.25" customHeight="1">
      <c r="Q659" s="7"/>
    </row>
    <row r="660" ht="14.25" customHeight="1">
      <c r="Q660" s="7"/>
    </row>
    <row r="661" ht="14.25" customHeight="1">
      <c r="Q661" s="7"/>
    </row>
    <row r="662" ht="14.25" customHeight="1">
      <c r="Q662" s="7"/>
    </row>
    <row r="663" ht="14.25" customHeight="1">
      <c r="Q663" s="7"/>
    </row>
    <row r="664" ht="14.25" customHeight="1">
      <c r="Q664" s="7"/>
    </row>
    <row r="665" ht="14.25" customHeight="1">
      <c r="Q665" s="7"/>
    </row>
    <row r="666" ht="14.25" customHeight="1">
      <c r="Q666" s="7"/>
    </row>
    <row r="667" ht="14.25" customHeight="1">
      <c r="Q667" s="7"/>
    </row>
    <row r="668" ht="14.25" customHeight="1">
      <c r="Q668" s="7"/>
    </row>
    <row r="669" ht="14.25" customHeight="1">
      <c r="Q669" s="7"/>
    </row>
    <row r="670" ht="14.25" customHeight="1">
      <c r="Q670" s="7"/>
    </row>
    <row r="671" ht="14.25" customHeight="1">
      <c r="Q671" s="7"/>
    </row>
    <row r="672" ht="14.25" customHeight="1">
      <c r="Q672" s="7"/>
    </row>
    <row r="673" ht="14.25" customHeight="1">
      <c r="Q673" s="7"/>
    </row>
    <row r="674" ht="14.25" customHeight="1">
      <c r="Q674" s="7"/>
    </row>
    <row r="675" ht="14.25" customHeight="1">
      <c r="Q675" s="7"/>
    </row>
    <row r="676" ht="14.25" customHeight="1">
      <c r="Q676" s="7"/>
    </row>
    <row r="677" ht="14.25" customHeight="1">
      <c r="Q677" s="7"/>
    </row>
    <row r="678" ht="14.25" customHeight="1">
      <c r="Q678" s="7"/>
    </row>
    <row r="679" ht="14.25" customHeight="1">
      <c r="Q679" s="7"/>
    </row>
    <row r="680" ht="14.25" customHeight="1">
      <c r="Q680" s="7"/>
    </row>
    <row r="681" ht="14.25" customHeight="1">
      <c r="Q681" s="7"/>
    </row>
    <row r="682" ht="14.25" customHeight="1">
      <c r="Q682" s="7"/>
    </row>
    <row r="683" ht="14.25" customHeight="1">
      <c r="Q683" s="7"/>
    </row>
    <row r="684" ht="14.25" customHeight="1">
      <c r="Q684" s="7"/>
    </row>
    <row r="685" ht="14.25" customHeight="1">
      <c r="Q685" s="7"/>
    </row>
    <row r="686" ht="14.25" customHeight="1">
      <c r="Q686" s="7"/>
    </row>
    <row r="687" ht="14.25" customHeight="1">
      <c r="Q687" s="7"/>
    </row>
    <row r="688" ht="14.25" customHeight="1">
      <c r="Q688" s="7"/>
    </row>
    <row r="689" ht="14.25" customHeight="1">
      <c r="Q689" s="7"/>
    </row>
    <row r="690" ht="14.25" customHeight="1">
      <c r="Q690" s="7"/>
    </row>
    <row r="691" ht="14.25" customHeight="1">
      <c r="Q691" s="7"/>
    </row>
    <row r="692" ht="14.25" customHeight="1">
      <c r="Q692" s="7"/>
    </row>
    <row r="693" ht="14.25" customHeight="1">
      <c r="Q693" s="7"/>
    </row>
    <row r="694" ht="14.25" customHeight="1">
      <c r="Q694" s="7"/>
    </row>
    <row r="695" ht="14.25" customHeight="1">
      <c r="Q695" s="7"/>
    </row>
    <row r="696" ht="14.25" customHeight="1">
      <c r="Q696" s="7"/>
    </row>
    <row r="697" ht="14.25" customHeight="1">
      <c r="Q697" s="7"/>
    </row>
    <row r="698" ht="14.25" customHeight="1">
      <c r="Q698" s="7"/>
    </row>
    <row r="699" ht="14.25" customHeight="1">
      <c r="Q699" s="7"/>
    </row>
    <row r="700" ht="14.25" customHeight="1">
      <c r="Q700" s="7"/>
    </row>
    <row r="701" ht="14.25" customHeight="1">
      <c r="Q701" s="7"/>
    </row>
    <row r="702" ht="14.25" customHeight="1">
      <c r="Q702" s="7"/>
    </row>
    <row r="703" ht="14.25" customHeight="1">
      <c r="Q703" s="7"/>
    </row>
    <row r="704" ht="14.25" customHeight="1">
      <c r="Q704" s="7"/>
    </row>
    <row r="705" ht="14.25" customHeight="1">
      <c r="Q705" s="7"/>
    </row>
    <row r="706" ht="14.25" customHeight="1">
      <c r="Q706" s="7"/>
    </row>
    <row r="707" ht="14.25" customHeight="1">
      <c r="Q707" s="7"/>
    </row>
    <row r="708" ht="14.25" customHeight="1">
      <c r="Q708" s="7"/>
    </row>
    <row r="709" ht="14.25" customHeight="1">
      <c r="Q709" s="7"/>
    </row>
    <row r="710" ht="14.25" customHeight="1">
      <c r="Q710" s="7"/>
    </row>
    <row r="711" ht="14.25" customHeight="1">
      <c r="Q711" s="7"/>
    </row>
    <row r="712" ht="14.25" customHeight="1">
      <c r="Q712" s="7"/>
    </row>
    <row r="713" ht="14.25" customHeight="1">
      <c r="Q713" s="7"/>
    </row>
    <row r="714" ht="14.25" customHeight="1">
      <c r="Q714" s="7"/>
    </row>
    <row r="715" ht="14.25" customHeight="1">
      <c r="Q715" s="7"/>
    </row>
    <row r="716" ht="14.25" customHeight="1">
      <c r="Q716" s="7"/>
    </row>
    <row r="717" ht="14.25" customHeight="1">
      <c r="Q717" s="7"/>
    </row>
    <row r="718" ht="14.25" customHeight="1">
      <c r="Q718" s="7"/>
    </row>
    <row r="719" ht="14.25" customHeight="1">
      <c r="Q719" s="7"/>
    </row>
    <row r="720" ht="14.25" customHeight="1">
      <c r="Q720" s="7"/>
    </row>
    <row r="721" ht="14.25" customHeight="1">
      <c r="Q721" s="7"/>
    </row>
    <row r="722" ht="14.25" customHeight="1">
      <c r="Q722" s="7"/>
    </row>
    <row r="723" ht="14.25" customHeight="1">
      <c r="Q723" s="7"/>
    </row>
    <row r="724" ht="14.25" customHeight="1">
      <c r="Q724" s="7"/>
    </row>
    <row r="725" ht="14.25" customHeight="1">
      <c r="Q725" s="7"/>
    </row>
    <row r="726" ht="14.25" customHeight="1">
      <c r="Q726" s="7"/>
    </row>
    <row r="727" ht="14.25" customHeight="1">
      <c r="Q727" s="7"/>
    </row>
    <row r="728" ht="14.25" customHeight="1">
      <c r="Q728" s="7"/>
    </row>
    <row r="729" ht="14.25" customHeight="1">
      <c r="Q729" s="7"/>
    </row>
    <row r="730" ht="14.25" customHeight="1">
      <c r="Q730" s="7"/>
    </row>
    <row r="731" ht="14.25" customHeight="1">
      <c r="Q731" s="7"/>
    </row>
    <row r="732" ht="14.25" customHeight="1">
      <c r="Q732" s="7"/>
    </row>
    <row r="733" ht="14.25" customHeight="1">
      <c r="Q733" s="7"/>
    </row>
    <row r="734" ht="14.25" customHeight="1">
      <c r="Q734" s="7"/>
    </row>
    <row r="735" ht="14.25" customHeight="1">
      <c r="Q735" s="7"/>
    </row>
    <row r="736" ht="14.25" customHeight="1">
      <c r="Q736" s="7"/>
    </row>
    <row r="737" ht="14.25" customHeight="1">
      <c r="Q737" s="7"/>
    </row>
    <row r="738" ht="14.25" customHeight="1">
      <c r="Q738" s="7"/>
    </row>
    <row r="739" ht="14.25" customHeight="1">
      <c r="Q739" s="7"/>
    </row>
    <row r="740" ht="14.25" customHeight="1">
      <c r="Q740" s="7"/>
    </row>
    <row r="741" ht="14.25" customHeight="1">
      <c r="Q741" s="7"/>
    </row>
    <row r="742" ht="14.25" customHeight="1">
      <c r="Q742" s="7"/>
    </row>
    <row r="743" ht="14.25" customHeight="1">
      <c r="Q743" s="7"/>
    </row>
    <row r="744" ht="14.25" customHeight="1">
      <c r="Q744" s="7"/>
    </row>
    <row r="745" ht="14.25" customHeight="1">
      <c r="Q745" s="7"/>
    </row>
    <row r="746" ht="14.25" customHeight="1">
      <c r="Q746" s="7"/>
    </row>
    <row r="747" ht="14.25" customHeight="1">
      <c r="Q747" s="7"/>
    </row>
    <row r="748" ht="14.25" customHeight="1">
      <c r="Q748" s="7"/>
    </row>
    <row r="749" ht="14.25" customHeight="1">
      <c r="Q749" s="7"/>
    </row>
    <row r="750" ht="14.25" customHeight="1">
      <c r="Q750" s="7"/>
    </row>
    <row r="751" ht="14.25" customHeight="1">
      <c r="Q751" s="7"/>
    </row>
    <row r="752" ht="14.25" customHeight="1">
      <c r="Q752" s="7"/>
    </row>
    <row r="753" ht="14.25" customHeight="1">
      <c r="Q753" s="7"/>
    </row>
    <row r="754" ht="14.25" customHeight="1">
      <c r="Q754" s="7"/>
    </row>
    <row r="755" ht="14.25" customHeight="1">
      <c r="Q755" s="7"/>
    </row>
    <row r="756" ht="14.25" customHeight="1">
      <c r="Q756" s="7"/>
    </row>
    <row r="757" ht="14.25" customHeight="1">
      <c r="Q757" s="7"/>
    </row>
    <row r="758" ht="14.25" customHeight="1">
      <c r="Q758" s="7"/>
    </row>
    <row r="759" ht="14.25" customHeight="1">
      <c r="Q759" s="7"/>
    </row>
    <row r="760" ht="14.25" customHeight="1">
      <c r="Q760" s="7"/>
    </row>
    <row r="761" ht="14.25" customHeight="1">
      <c r="Q761" s="7"/>
    </row>
    <row r="762" ht="14.25" customHeight="1">
      <c r="Q762" s="7"/>
    </row>
    <row r="763" ht="14.25" customHeight="1">
      <c r="Q763" s="7"/>
    </row>
    <row r="764" ht="14.25" customHeight="1">
      <c r="Q764" s="7"/>
    </row>
    <row r="765" ht="14.25" customHeight="1">
      <c r="Q765" s="7"/>
    </row>
    <row r="766" ht="14.25" customHeight="1">
      <c r="Q766" s="7"/>
    </row>
    <row r="767" ht="14.25" customHeight="1">
      <c r="Q767" s="7"/>
    </row>
    <row r="768" ht="14.25" customHeight="1">
      <c r="Q768" s="7"/>
    </row>
    <row r="769" ht="14.25" customHeight="1">
      <c r="Q769" s="7"/>
    </row>
    <row r="770" ht="14.25" customHeight="1">
      <c r="Q770" s="7"/>
    </row>
    <row r="771" ht="14.25" customHeight="1">
      <c r="Q771" s="7"/>
    </row>
    <row r="772" ht="14.25" customHeight="1">
      <c r="Q772" s="7"/>
    </row>
    <row r="773" ht="14.25" customHeight="1">
      <c r="Q773" s="7"/>
    </row>
    <row r="774" ht="14.25" customHeight="1">
      <c r="Q774" s="7"/>
    </row>
    <row r="775" ht="14.25" customHeight="1">
      <c r="Q775" s="7"/>
    </row>
    <row r="776" ht="14.25" customHeight="1">
      <c r="Q776" s="7"/>
    </row>
    <row r="777" ht="14.25" customHeight="1">
      <c r="Q777" s="7"/>
    </row>
    <row r="778" ht="14.25" customHeight="1">
      <c r="Q778" s="7"/>
    </row>
    <row r="779" ht="14.25" customHeight="1">
      <c r="Q779" s="7"/>
    </row>
    <row r="780" ht="14.25" customHeight="1">
      <c r="Q780" s="7"/>
    </row>
    <row r="781" ht="14.25" customHeight="1">
      <c r="Q781" s="7"/>
    </row>
    <row r="782" ht="14.25" customHeight="1">
      <c r="Q782" s="7"/>
    </row>
    <row r="783" ht="14.25" customHeight="1">
      <c r="Q783" s="7"/>
    </row>
    <row r="784" ht="14.25" customHeight="1">
      <c r="Q784" s="7"/>
    </row>
    <row r="785" ht="14.25" customHeight="1">
      <c r="Q785" s="7"/>
    </row>
    <row r="786" ht="14.25" customHeight="1">
      <c r="Q786" s="7"/>
    </row>
    <row r="787" ht="14.25" customHeight="1">
      <c r="Q787" s="7"/>
    </row>
    <row r="788" ht="14.25" customHeight="1">
      <c r="Q788" s="7"/>
    </row>
    <row r="789" ht="14.25" customHeight="1">
      <c r="Q789" s="7"/>
    </row>
    <row r="790" ht="14.25" customHeight="1">
      <c r="Q790" s="7"/>
    </row>
    <row r="791" ht="14.25" customHeight="1">
      <c r="Q791" s="7"/>
    </row>
    <row r="792" ht="14.25" customHeight="1">
      <c r="Q792" s="7"/>
    </row>
    <row r="793" ht="14.25" customHeight="1">
      <c r="Q793" s="7"/>
    </row>
    <row r="794" ht="14.25" customHeight="1">
      <c r="Q794" s="7"/>
    </row>
    <row r="795" ht="14.25" customHeight="1">
      <c r="Q795" s="7"/>
    </row>
    <row r="796" ht="14.25" customHeight="1">
      <c r="Q796" s="7"/>
    </row>
    <row r="797" ht="14.25" customHeight="1">
      <c r="Q797" s="7"/>
    </row>
    <row r="798" ht="14.25" customHeight="1">
      <c r="Q798" s="7"/>
    </row>
    <row r="799" ht="14.25" customHeight="1">
      <c r="Q799" s="7"/>
    </row>
    <row r="800" ht="14.25" customHeight="1">
      <c r="Q800" s="7"/>
    </row>
    <row r="801" ht="14.25" customHeight="1">
      <c r="Q801" s="7"/>
    </row>
    <row r="802" ht="14.25" customHeight="1">
      <c r="Q802" s="7"/>
    </row>
    <row r="803" ht="14.25" customHeight="1">
      <c r="Q803" s="7"/>
    </row>
    <row r="804" ht="14.25" customHeight="1">
      <c r="Q804" s="7"/>
    </row>
    <row r="805" ht="14.25" customHeight="1">
      <c r="Q805" s="7"/>
    </row>
    <row r="806" ht="14.25" customHeight="1">
      <c r="Q806" s="7"/>
    </row>
    <row r="807" ht="14.25" customHeight="1">
      <c r="Q807" s="7"/>
    </row>
    <row r="808" ht="14.25" customHeight="1">
      <c r="Q808" s="7"/>
    </row>
    <row r="809" ht="14.25" customHeight="1">
      <c r="Q809" s="7"/>
    </row>
    <row r="810" ht="14.25" customHeight="1">
      <c r="Q810" s="7"/>
    </row>
    <row r="811" ht="14.25" customHeight="1">
      <c r="Q811" s="7"/>
    </row>
    <row r="812" ht="14.25" customHeight="1">
      <c r="Q812" s="7"/>
    </row>
    <row r="813" ht="14.25" customHeight="1">
      <c r="Q813" s="7"/>
    </row>
    <row r="814" ht="14.25" customHeight="1">
      <c r="Q814" s="7"/>
    </row>
    <row r="815" ht="14.25" customHeight="1">
      <c r="Q815" s="7"/>
    </row>
    <row r="816" ht="14.25" customHeight="1">
      <c r="Q816" s="7"/>
    </row>
    <row r="817" ht="14.25" customHeight="1">
      <c r="Q817" s="7"/>
    </row>
    <row r="818" ht="14.25" customHeight="1">
      <c r="Q818" s="7"/>
    </row>
    <row r="819" ht="14.25" customHeight="1">
      <c r="Q819" s="7"/>
    </row>
    <row r="820" ht="14.25" customHeight="1">
      <c r="Q820" s="7"/>
    </row>
    <row r="821" ht="14.25" customHeight="1">
      <c r="Q821" s="7"/>
    </row>
    <row r="822" ht="14.25" customHeight="1">
      <c r="Q822" s="7"/>
    </row>
    <row r="823" ht="14.25" customHeight="1">
      <c r="Q823" s="7"/>
    </row>
    <row r="824" ht="14.25" customHeight="1">
      <c r="Q824" s="7"/>
    </row>
    <row r="825" ht="14.25" customHeight="1">
      <c r="Q825" s="7"/>
    </row>
    <row r="826" ht="14.25" customHeight="1">
      <c r="Q826" s="7"/>
    </row>
    <row r="827" ht="14.25" customHeight="1">
      <c r="Q827" s="7"/>
    </row>
    <row r="828" ht="14.25" customHeight="1">
      <c r="Q828" s="7"/>
    </row>
    <row r="829" ht="14.25" customHeight="1">
      <c r="Q829" s="7"/>
    </row>
    <row r="830" ht="14.25" customHeight="1">
      <c r="Q830" s="7"/>
    </row>
    <row r="831" ht="14.25" customHeight="1">
      <c r="Q831" s="7"/>
    </row>
    <row r="832" ht="14.25" customHeight="1">
      <c r="Q832" s="7"/>
    </row>
    <row r="833" ht="14.25" customHeight="1">
      <c r="Q833" s="7"/>
    </row>
    <row r="834" ht="14.25" customHeight="1">
      <c r="Q834" s="7"/>
    </row>
    <row r="835" ht="14.25" customHeight="1">
      <c r="Q835" s="7"/>
    </row>
    <row r="836" ht="14.25" customHeight="1">
      <c r="Q836" s="7"/>
    </row>
    <row r="837" ht="14.25" customHeight="1">
      <c r="Q837" s="7"/>
    </row>
    <row r="838" ht="14.25" customHeight="1">
      <c r="Q838" s="7"/>
    </row>
    <row r="839" ht="14.25" customHeight="1">
      <c r="Q839" s="7"/>
    </row>
    <row r="840" ht="14.25" customHeight="1">
      <c r="Q840" s="7"/>
    </row>
    <row r="841" ht="14.25" customHeight="1">
      <c r="Q841" s="7"/>
    </row>
    <row r="842" ht="14.25" customHeight="1">
      <c r="Q842" s="7"/>
    </row>
    <row r="843" ht="14.25" customHeight="1">
      <c r="Q843" s="7"/>
    </row>
    <row r="844" ht="14.25" customHeight="1">
      <c r="Q844" s="7"/>
    </row>
    <row r="845" ht="14.25" customHeight="1">
      <c r="Q845" s="7"/>
    </row>
    <row r="846" ht="14.25" customHeight="1">
      <c r="Q846" s="7"/>
    </row>
    <row r="847" ht="14.25" customHeight="1">
      <c r="Q847" s="7"/>
    </row>
    <row r="848" ht="14.25" customHeight="1">
      <c r="Q848" s="7"/>
    </row>
    <row r="849" ht="14.25" customHeight="1">
      <c r="Q849" s="7"/>
    </row>
    <row r="850" ht="14.25" customHeight="1">
      <c r="Q850" s="7"/>
    </row>
    <row r="851" ht="14.25" customHeight="1">
      <c r="Q851" s="7"/>
    </row>
    <row r="852" ht="14.25" customHeight="1">
      <c r="Q852" s="7"/>
    </row>
    <row r="853" ht="14.25" customHeight="1">
      <c r="Q853" s="7"/>
    </row>
    <row r="854" ht="14.25" customHeight="1">
      <c r="Q854" s="7"/>
    </row>
    <row r="855" ht="14.25" customHeight="1">
      <c r="Q855" s="7"/>
    </row>
    <row r="856" ht="14.25" customHeight="1">
      <c r="Q856" s="7"/>
    </row>
    <row r="857" ht="14.25" customHeight="1">
      <c r="Q857" s="7"/>
    </row>
    <row r="858" ht="14.25" customHeight="1">
      <c r="Q858" s="7"/>
    </row>
    <row r="859" ht="14.25" customHeight="1">
      <c r="Q859" s="7"/>
    </row>
    <row r="860" ht="14.25" customHeight="1">
      <c r="Q860" s="7"/>
    </row>
    <row r="861" ht="14.25" customHeight="1">
      <c r="Q861" s="7"/>
    </row>
    <row r="862" ht="14.25" customHeight="1">
      <c r="Q862" s="7"/>
    </row>
    <row r="863" ht="14.25" customHeight="1">
      <c r="Q863" s="7"/>
    </row>
    <row r="864" ht="14.25" customHeight="1">
      <c r="Q864" s="7"/>
    </row>
    <row r="865" ht="14.25" customHeight="1">
      <c r="Q865" s="7"/>
    </row>
    <row r="866" ht="14.25" customHeight="1">
      <c r="Q866" s="7"/>
    </row>
    <row r="867" ht="14.25" customHeight="1">
      <c r="Q867" s="7"/>
    </row>
    <row r="868" ht="14.25" customHeight="1">
      <c r="Q868" s="7"/>
    </row>
    <row r="869" ht="14.25" customHeight="1">
      <c r="Q869" s="7"/>
    </row>
    <row r="870" ht="14.25" customHeight="1">
      <c r="Q870" s="7"/>
    </row>
    <row r="871" ht="14.25" customHeight="1">
      <c r="Q871" s="7"/>
    </row>
    <row r="872" ht="14.25" customHeight="1">
      <c r="Q872" s="7"/>
    </row>
    <row r="873" ht="14.25" customHeight="1">
      <c r="Q873" s="7"/>
    </row>
    <row r="874" ht="14.25" customHeight="1">
      <c r="Q874" s="7"/>
    </row>
    <row r="875" ht="14.25" customHeight="1">
      <c r="Q875" s="7"/>
    </row>
    <row r="876" ht="14.25" customHeight="1">
      <c r="Q876" s="7"/>
    </row>
    <row r="877" ht="14.25" customHeight="1">
      <c r="Q877" s="7"/>
    </row>
    <row r="878" ht="14.25" customHeight="1">
      <c r="Q878" s="7"/>
    </row>
    <row r="879" ht="14.25" customHeight="1">
      <c r="Q879" s="7"/>
    </row>
    <row r="880" ht="14.25" customHeight="1">
      <c r="Q880" s="7"/>
    </row>
    <row r="881" ht="14.25" customHeight="1">
      <c r="Q881" s="7"/>
    </row>
    <row r="882" ht="14.25" customHeight="1">
      <c r="Q882" s="7"/>
    </row>
    <row r="883" ht="14.25" customHeight="1">
      <c r="Q883" s="7"/>
    </row>
    <row r="884" ht="14.25" customHeight="1">
      <c r="Q884" s="7"/>
    </row>
    <row r="885" ht="14.25" customHeight="1">
      <c r="Q885" s="7"/>
    </row>
    <row r="886" ht="14.25" customHeight="1">
      <c r="Q886" s="7"/>
    </row>
    <row r="887" ht="14.25" customHeight="1">
      <c r="Q887" s="7"/>
    </row>
    <row r="888" ht="14.25" customHeight="1">
      <c r="Q888" s="7"/>
    </row>
    <row r="889" ht="14.25" customHeight="1">
      <c r="Q889" s="7"/>
    </row>
    <row r="890" ht="14.25" customHeight="1">
      <c r="Q890" s="7"/>
    </row>
    <row r="891" ht="14.25" customHeight="1">
      <c r="Q891" s="7"/>
    </row>
    <row r="892" ht="14.25" customHeight="1">
      <c r="Q892" s="7"/>
    </row>
    <row r="893" ht="14.25" customHeight="1">
      <c r="Q893" s="7"/>
    </row>
    <row r="894" ht="14.25" customHeight="1">
      <c r="Q894" s="7"/>
    </row>
    <row r="895" ht="14.25" customHeight="1">
      <c r="Q895" s="7"/>
    </row>
    <row r="896" ht="14.25" customHeight="1">
      <c r="Q896" s="7"/>
    </row>
    <row r="897" ht="14.25" customHeight="1">
      <c r="Q897" s="7"/>
    </row>
    <row r="898" ht="14.25" customHeight="1">
      <c r="Q898" s="7"/>
    </row>
    <row r="899" ht="14.25" customHeight="1">
      <c r="Q899" s="7"/>
    </row>
    <row r="900" ht="14.25" customHeight="1">
      <c r="Q900" s="7"/>
    </row>
    <row r="901" ht="14.25" customHeight="1">
      <c r="Q901" s="7"/>
    </row>
    <row r="902" ht="14.25" customHeight="1">
      <c r="Q902" s="7"/>
    </row>
    <row r="903" ht="14.25" customHeight="1">
      <c r="Q903" s="7"/>
    </row>
    <row r="904" ht="14.25" customHeight="1">
      <c r="Q904" s="7"/>
    </row>
    <row r="905" ht="14.25" customHeight="1">
      <c r="Q905" s="7"/>
    </row>
    <row r="906" ht="14.25" customHeight="1">
      <c r="Q906" s="7"/>
    </row>
    <row r="907" ht="14.25" customHeight="1">
      <c r="Q907" s="7"/>
    </row>
    <row r="908" ht="14.25" customHeight="1">
      <c r="Q908" s="7"/>
    </row>
    <row r="909" ht="14.25" customHeight="1">
      <c r="Q909" s="7"/>
    </row>
    <row r="910" ht="14.25" customHeight="1">
      <c r="Q910" s="7"/>
    </row>
    <row r="911" ht="14.25" customHeight="1">
      <c r="Q911" s="7"/>
    </row>
    <row r="912" ht="14.25" customHeight="1">
      <c r="Q912" s="7"/>
    </row>
    <row r="913" ht="14.25" customHeight="1">
      <c r="Q913" s="7"/>
    </row>
    <row r="914" ht="14.25" customHeight="1">
      <c r="Q914" s="7"/>
    </row>
    <row r="915" ht="14.25" customHeight="1">
      <c r="Q915" s="7"/>
    </row>
    <row r="916" ht="14.25" customHeight="1">
      <c r="Q916" s="7"/>
    </row>
    <row r="917" ht="14.25" customHeight="1">
      <c r="Q917" s="7"/>
    </row>
    <row r="918" ht="14.25" customHeight="1">
      <c r="Q918" s="7"/>
    </row>
    <row r="919" ht="14.25" customHeight="1">
      <c r="Q919" s="7"/>
    </row>
    <row r="920" ht="14.25" customHeight="1">
      <c r="Q920" s="7"/>
    </row>
    <row r="921" ht="14.25" customHeight="1">
      <c r="Q921" s="7"/>
    </row>
    <row r="922" ht="14.25" customHeight="1">
      <c r="Q922" s="7"/>
    </row>
    <row r="923" ht="14.25" customHeight="1">
      <c r="Q923" s="7"/>
    </row>
    <row r="924" ht="14.25" customHeight="1">
      <c r="Q924" s="7"/>
    </row>
    <row r="925" ht="14.25" customHeight="1">
      <c r="Q925" s="7"/>
    </row>
    <row r="926" ht="14.25" customHeight="1">
      <c r="Q926" s="7"/>
    </row>
    <row r="927" ht="14.25" customHeight="1">
      <c r="Q927" s="7"/>
    </row>
    <row r="928" ht="14.25" customHeight="1">
      <c r="Q928" s="7"/>
    </row>
    <row r="929" ht="14.25" customHeight="1">
      <c r="Q929" s="7"/>
    </row>
    <row r="930" ht="14.25" customHeight="1">
      <c r="Q930" s="7"/>
    </row>
    <row r="931" ht="14.25" customHeight="1">
      <c r="Q931" s="7"/>
    </row>
    <row r="932" ht="14.25" customHeight="1">
      <c r="Q932" s="7"/>
    </row>
    <row r="933" ht="14.25" customHeight="1">
      <c r="Q933" s="7"/>
    </row>
    <row r="934" ht="14.25" customHeight="1">
      <c r="Q934" s="7"/>
    </row>
    <row r="935" ht="14.25" customHeight="1">
      <c r="Q935" s="7"/>
    </row>
    <row r="936" ht="14.25" customHeight="1">
      <c r="Q936" s="7"/>
    </row>
    <row r="937" ht="14.25" customHeight="1">
      <c r="Q937" s="7"/>
    </row>
    <row r="938" ht="14.25" customHeight="1">
      <c r="Q938" s="7"/>
    </row>
    <row r="939" ht="14.25" customHeight="1">
      <c r="Q939" s="7"/>
    </row>
    <row r="940" ht="14.25" customHeight="1">
      <c r="Q940" s="7"/>
    </row>
    <row r="941" ht="14.25" customHeight="1">
      <c r="Q941" s="7"/>
    </row>
    <row r="942" ht="14.25" customHeight="1">
      <c r="Q942" s="7"/>
    </row>
    <row r="943" ht="14.25" customHeight="1">
      <c r="Q943" s="7"/>
    </row>
    <row r="944" ht="14.25" customHeight="1">
      <c r="Q944" s="7"/>
    </row>
    <row r="945" ht="14.25" customHeight="1">
      <c r="Q945" s="7"/>
    </row>
    <row r="946" ht="14.25" customHeight="1">
      <c r="Q946" s="7"/>
    </row>
    <row r="947" ht="14.25" customHeight="1">
      <c r="Q947" s="7"/>
    </row>
    <row r="948" ht="14.25" customHeight="1">
      <c r="Q948" s="7"/>
    </row>
    <row r="949" ht="14.25" customHeight="1">
      <c r="Q949" s="7"/>
    </row>
    <row r="950" ht="14.25" customHeight="1">
      <c r="Q950" s="7"/>
    </row>
    <row r="951" ht="14.25" customHeight="1">
      <c r="Q951" s="7"/>
    </row>
    <row r="952" ht="14.25" customHeight="1">
      <c r="Q952" s="7"/>
    </row>
    <row r="953" ht="14.25" customHeight="1">
      <c r="Q953" s="7"/>
    </row>
    <row r="954" ht="14.25" customHeight="1">
      <c r="Q954" s="7"/>
    </row>
    <row r="955" ht="14.25" customHeight="1">
      <c r="Q955" s="7"/>
    </row>
    <row r="956" ht="14.25" customHeight="1">
      <c r="Q956" s="7"/>
    </row>
    <row r="957" ht="14.25" customHeight="1">
      <c r="Q957" s="7"/>
    </row>
    <row r="958" ht="14.25" customHeight="1">
      <c r="Q958" s="7"/>
    </row>
    <row r="959" ht="14.25" customHeight="1">
      <c r="Q959" s="7"/>
    </row>
    <row r="960" ht="14.25" customHeight="1">
      <c r="Q960" s="7"/>
    </row>
    <row r="961" ht="14.25" customHeight="1">
      <c r="Q961" s="7"/>
    </row>
    <row r="962" ht="14.25" customHeight="1">
      <c r="Q962" s="7"/>
    </row>
    <row r="963" ht="14.25" customHeight="1">
      <c r="Q963" s="7"/>
    </row>
    <row r="964" ht="14.25" customHeight="1">
      <c r="Q964" s="7"/>
    </row>
    <row r="965" ht="14.25" customHeight="1">
      <c r="Q965" s="7"/>
    </row>
    <row r="966" ht="14.25" customHeight="1">
      <c r="Q966" s="7"/>
    </row>
    <row r="967" ht="14.25" customHeight="1">
      <c r="Q967" s="7"/>
    </row>
    <row r="968" ht="14.25" customHeight="1">
      <c r="Q968" s="7"/>
    </row>
    <row r="969" ht="14.25" customHeight="1">
      <c r="Q969" s="7"/>
    </row>
    <row r="970" ht="14.25" customHeight="1">
      <c r="Q970" s="7"/>
    </row>
    <row r="971" ht="14.25" customHeight="1">
      <c r="Q971" s="7"/>
    </row>
    <row r="972" ht="14.25" customHeight="1">
      <c r="Q972" s="7"/>
    </row>
    <row r="973" ht="14.25" customHeight="1">
      <c r="Q973" s="7"/>
    </row>
    <row r="974" ht="14.25" customHeight="1">
      <c r="Q974" s="7"/>
    </row>
    <row r="975" ht="14.25" customHeight="1">
      <c r="Q975" s="7"/>
    </row>
    <row r="976" ht="14.25" customHeight="1">
      <c r="Q976" s="7"/>
    </row>
    <row r="977" ht="14.25" customHeight="1">
      <c r="Q977" s="7"/>
    </row>
    <row r="978" ht="14.25" customHeight="1">
      <c r="Q978" s="7"/>
    </row>
    <row r="979" ht="14.25" customHeight="1">
      <c r="Q979" s="7"/>
    </row>
    <row r="980" ht="14.25" customHeight="1">
      <c r="Q980" s="7"/>
    </row>
    <row r="981" ht="14.25" customHeight="1">
      <c r="Q981" s="7"/>
    </row>
    <row r="982" ht="14.25" customHeight="1">
      <c r="Q982" s="7"/>
    </row>
    <row r="983" ht="14.25" customHeight="1">
      <c r="Q983" s="7"/>
    </row>
    <row r="984" ht="14.25" customHeight="1">
      <c r="Q984" s="7"/>
    </row>
    <row r="985" ht="14.25" customHeight="1">
      <c r="Q985" s="7"/>
    </row>
    <row r="986" ht="14.25" customHeight="1">
      <c r="Q986" s="7"/>
    </row>
    <row r="987" ht="14.25" customHeight="1">
      <c r="Q987" s="7"/>
    </row>
    <row r="988" ht="14.25" customHeight="1">
      <c r="Q988" s="7"/>
    </row>
    <row r="989" ht="14.25" customHeight="1">
      <c r="Q989" s="7"/>
    </row>
    <row r="990" ht="14.25" customHeight="1">
      <c r="Q990" s="7"/>
    </row>
    <row r="991" ht="14.25" customHeight="1">
      <c r="Q991" s="7"/>
    </row>
    <row r="992" ht="14.25" customHeight="1">
      <c r="Q992" s="7"/>
    </row>
    <row r="993" ht="14.25" customHeight="1">
      <c r="Q993" s="7"/>
    </row>
    <row r="994" ht="14.25" customHeight="1">
      <c r="Q994" s="7"/>
    </row>
    <row r="995" ht="14.25" customHeight="1">
      <c r="Q995" s="7"/>
    </row>
    <row r="996" ht="14.25" customHeight="1">
      <c r="Q996" s="7"/>
    </row>
    <row r="997" ht="14.25" customHeight="1">
      <c r="Q997" s="7"/>
    </row>
    <row r="998" ht="14.25" customHeight="1">
      <c r="Q998" s="7"/>
    </row>
    <row r="999" ht="14.25" customHeight="1">
      <c r="Q999" s="7"/>
    </row>
    <row r="1000" ht="14.25" customHeight="1">
      <c r="Q1000" s="7"/>
    </row>
  </sheetData>
  <mergeCells count="2">
    <mergeCell ref="B34:S34"/>
    <mergeCell ref="B53:S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6.71"/>
    <col customWidth="1" min="12" max="14" width="8.71"/>
    <col customWidth="1" min="15" max="15" width="9.86"/>
    <col customWidth="1" min="16" max="16" width="22.0"/>
    <col customWidth="1" min="17" max="17" width="11.57"/>
    <col customWidth="1" min="18" max="18" width="12.43"/>
    <col customWidth="1" min="19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168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54">
        <f t="shared" ref="C4:O4" si="1">+R4</f>
        <v>29827576.89</v>
      </c>
      <c r="D4" s="54">
        <f t="shared" si="1"/>
        <v>36580877.39</v>
      </c>
      <c r="E4" s="54">
        <f t="shared" si="1"/>
        <v>38968336.41</v>
      </c>
      <c r="F4" s="54">
        <f t="shared" si="1"/>
        <v>25929055.82</v>
      </c>
      <c r="G4" s="54">
        <f t="shared" si="1"/>
        <v>23561494.28</v>
      </c>
      <c r="H4" s="54">
        <f t="shared" si="1"/>
        <v>15198517.4</v>
      </c>
      <c r="I4" s="54">
        <f t="shared" si="1"/>
        <v>11964397.98</v>
      </c>
      <c r="J4" s="54">
        <f t="shared" si="1"/>
        <v>16350882.25</v>
      </c>
      <c r="K4" s="54">
        <f t="shared" si="1"/>
        <v>201525.4603</v>
      </c>
      <c r="L4" s="54">
        <f t="shared" si="1"/>
        <v>17810140.79</v>
      </c>
      <c r="M4" s="54">
        <f t="shared" si="1"/>
        <v>4293044.718</v>
      </c>
      <c r="N4" s="54">
        <f t="shared" si="1"/>
        <v>26309691.92</v>
      </c>
      <c r="O4" s="54">
        <f t="shared" si="1"/>
        <v>9270433.61</v>
      </c>
      <c r="P4" s="13">
        <v>2.5464249337835997E8</v>
      </c>
      <c r="R4" s="72">
        <v>2.982757688868E7</v>
      </c>
      <c r="S4" s="72">
        <v>3.658087739422E7</v>
      </c>
      <c r="T4" s="72">
        <v>3.896833640594E7</v>
      </c>
      <c r="U4" s="72">
        <v>2.592905581848E7</v>
      </c>
      <c r="V4" s="72">
        <v>2.3561494275310002E7</v>
      </c>
      <c r="W4" s="72">
        <v>1.519851740467E7</v>
      </c>
      <c r="X4" s="72">
        <v>1.196439797723E7</v>
      </c>
      <c r="Y4" s="72">
        <v>1.6350882249219999E7</v>
      </c>
      <c r="Z4" s="72">
        <v>201525.46031</v>
      </c>
      <c r="AA4" s="72">
        <v>1.781014078702E7</v>
      </c>
      <c r="AB4" s="72">
        <v>4293044.71762</v>
      </c>
      <c r="AC4" s="72">
        <v>2.6309691919400003E7</v>
      </c>
      <c r="AD4" s="72">
        <v>9270433.61021</v>
      </c>
      <c r="AE4" s="72">
        <v>2.5626597490831E8</v>
      </c>
      <c r="AF4" s="66">
        <v>0.0</v>
      </c>
    </row>
    <row r="5" ht="18.0" customHeight="1">
      <c r="A5" s="7"/>
      <c r="B5" s="12" t="s">
        <v>21</v>
      </c>
      <c r="C5" s="14">
        <f t="shared" ref="C5:P5" si="2">C6+C8-(C7*0.4)-(C9*0.3)</f>
        <v>6144246.937</v>
      </c>
      <c r="D5" s="14">
        <f t="shared" si="2"/>
        <v>8402491.941</v>
      </c>
      <c r="E5" s="14">
        <f t="shared" si="2"/>
        <v>6868086.562</v>
      </c>
      <c r="F5" s="14">
        <f t="shared" si="2"/>
        <v>5347050.685</v>
      </c>
      <c r="G5" s="14">
        <f t="shared" si="2"/>
        <v>4613873.212</v>
      </c>
      <c r="H5" s="14">
        <f t="shared" si="2"/>
        <v>2109595.658</v>
      </c>
      <c r="I5" s="14">
        <f t="shared" si="2"/>
        <v>1867055.802</v>
      </c>
      <c r="J5" s="14">
        <f t="shared" si="2"/>
        <v>2330829.366</v>
      </c>
      <c r="K5" s="14">
        <f t="shared" si="2"/>
        <v>73001.28963</v>
      </c>
      <c r="L5" s="14">
        <f t="shared" si="2"/>
        <v>2767772.214</v>
      </c>
      <c r="M5" s="14">
        <f t="shared" si="2"/>
        <v>527756.4146</v>
      </c>
      <c r="N5" s="14">
        <f t="shared" si="2"/>
        <v>2899146.122</v>
      </c>
      <c r="O5" s="14">
        <f t="shared" si="2"/>
        <v>621567.7346</v>
      </c>
      <c r="P5" s="14">
        <f t="shared" si="2"/>
        <v>44572473.94</v>
      </c>
      <c r="Q5" s="15"/>
      <c r="R5" s="70">
        <v>3438167.78939</v>
      </c>
      <c r="S5" s="70">
        <v>6205735.33729</v>
      </c>
      <c r="T5" s="70">
        <v>3640393.2598699997</v>
      </c>
      <c r="U5" s="70">
        <v>2300380.29266</v>
      </c>
      <c r="V5" s="70">
        <v>2506160.2278</v>
      </c>
      <c r="W5" s="70">
        <v>1171853.65437</v>
      </c>
      <c r="X5" s="70">
        <v>1280108.44791</v>
      </c>
      <c r="Y5" s="70">
        <v>1013565.63303</v>
      </c>
      <c r="Z5" s="70">
        <v>76984.47431</v>
      </c>
      <c r="AA5" s="70">
        <v>1067436.49795</v>
      </c>
      <c r="AB5" s="70">
        <v>369955.47742</v>
      </c>
      <c r="AC5" s="70">
        <v>1947445.76722</v>
      </c>
      <c r="AD5" s="70">
        <v>650967.99329</v>
      </c>
      <c r="AE5" s="70">
        <v>2.5669154852509998E7</v>
      </c>
      <c r="AF5" s="66">
        <v>0.0</v>
      </c>
    </row>
    <row r="6" ht="18.0" customHeight="1">
      <c r="A6" s="7"/>
      <c r="B6" s="17" t="s">
        <v>22</v>
      </c>
      <c r="C6" s="18">
        <f t="shared" ref="C6:P6" si="3">+R5</f>
        <v>3438167.789</v>
      </c>
      <c r="D6" s="18">
        <f t="shared" si="3"/>
        <v>6205735.337</v>
      </c>
      <c r="E6" s="18">
        <f t="shared" si="3"/>
        <v>3640393.26</v>
      </c>
      <c r="F6" s="18">
        <f t="shared" si="3"/>
        <v>2300380.293</v>
      </c>
      <c r="G6" s="18">
        <f t="shared" si="3"/>
        <v>2506160.228</v>
      </c>
      <c r="H6" s="18">
        <f t="shared" si="3"/>
        <v>1171853.654</v>
      </c>
      <c r="I6" s="18">
        <f t="shared" si="3"/>
        <v>1280108.448</v>
      </c>
      <c r="J6" s="18">
        <f t="shared" si="3"/>
        <v>1013565.633</v>
      </c>
      <c r="K6" s="18">
        <f t="shared" si="3"/>
        <v>76984.47431</v>
      </c>
      <c r="L6" s="18">
        <f t="shared" si="3"/>
        <v>1067436.498</v>
      </c>
      <c r="M6" s="18">
        <f t="shared" si="3"/>
        <v>369955.4774</v>
      </c>
      <c r="N6" s="18">
        <f t="shared" si="3"/>
        <v>1947445.767</v>
      </c>
      <c r="O6" s="18">
        <f t="shared" si="3"/>
        <v>650967.9933</v>
      </c>
      <c r="P6" s="18">
        <f t="shared" si="3"/>
        <v>25669154.85</v>
      </c>
      <c r="Q6" s="17"/>
      <c r="R6" s="69">
        <v>2298300.95353</v>
      </c>
      <c r="S6" s="69">
        <v>3721439.1999</v>
      </c>
      <c r="T6" s="69">
        <v>2279569.7586999997</v>
      </c>
      <c r="U6" s="69">
        <v>1110566.19888</v>
      </c>
      <c r="V6" s="69">
        <v>1370229.67722</v>
      </c>
      <c r="W6" s="69">
        <v>542450.95639</v>
      </c>
      <c r="X6" s="69">
        <v>672963.4904700001</v>
      </c>
      <c r="Y6" s="69">
        <v>714869.0229099999</v>
      </c>
      <c r="Z6" s="69">
        <v>53172.34195</v>
      </c>
      <c r="AA6" s="69">
        <v>569479.9979</v>
      </c>
      <c r="AB6" s="69">
        <v>254324.32505</v>
      </c>
      <c r="AC6" s="69">
        <v>1466373.2963</v>
      </c>
      <c r="AD6" s="69">
        <v>219310.0</v>
      </c>
      <c r="AE6" s="69">
        <v>1.52730492192E7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2298300.954</v>
      </c>
      <c r="D7" s="18">
        <f t="shared" si="4"/>
        <v>3721439.2</v>
      </c>
      <c r="E7" s="18">
        <f t="shared" si="4"/>
        <v>2279569.759</v>
      </c>
      <c r="F7" s="18">
        <f t="shared" si="4"/>
        <v>1110566.199</v>
      </c>
      <c r="G7" s="18">
        <f t="shared" si="4"/>
        <v>1370229.677</v>
      </c>
      <c r="H7" s="18">
        <f t="shared" si="4"/>
        <v>542450.9564</v>
      </c>
      <c r="I7" s="18">
        <f t="shared" si="4"/>
        <v>672963.4905</v>
      </c>
      <c r="J7" s="18">
        <f t="shared" si="4"/>
        <v>714869.0229</v>
      </c>
      <c r="K7" s="18">
        <f t="shared" si="4"/>
        <v>53172.34195</v>
      </c>
      <c r="L7" s="18">
        <f t="shared" si="4"/>
        <v>569479.9979</v>
      </c>
      <c r="M7" s="18">
        <f t="shared" si="4"/>
        <v>254324.3251</v>
      </c>
      <c r="N7" s="18">
        <f t="shared" si="4"/>
        <v>1466373.296</v>
      </c>
      <c r="O7" s="18">
        <f t="shared" si="4"/>
        <v>219310</v>
      </c>
      <c r="P7" s="18">
        <f t="shared" si="4"/>
        <v>15273049.22</v>
      </c>
      <c r="Q7" s="17"/>
      <c r="R7" s="70">
        <v>4067664.12748</v>
      </c>
      <c r="S7" s="70">
        <v>4253841.15014</v>
      </c>
      <c r="T7" s="70">
        <v>4584607.53819</v>
      </c>
      <c r="U7" s="70">
        <v>3902495.80688</v>
      </c>
      <c r="V7" s="70">
        <v>2880916.8894</v>
      </c>
      <c r="W7" s="70">
        <v>1358796.2497699999</v>
      </c>
      <c r="X7" s="70">
        <v>944881.4400299999</v>
      </c>
      <c r="Y7" s="70">
        <v>1669720.0278399999</v>
      </c>
      <c r="Z7" s="70">
        <v>18696.6422</v>
      </c>
      <c r="AA7" s="70">
        <v>2043823.2011600002</v>
      </c>
      <c r="AB7" s="70">
        <v>294154.65453</v>
      </c>
      <c r="AC7" s="70">
        <v>1859182.9582</v>
      </c>
      <c r="AD7" s="70">
        <v>83264.8333</v>
      </c>
      <c r="AE7" s="70">
        <v>2.796204551912E7</v>
      </c>
      <c r="AF7" s="66">
        <v>0.0</v>
      </c>
    </row>
    <row r="8" ht="18.0" customHeight="1">
      <c r="A8" s="7"/>
      <c r="B8" s="17" t="s">
        <v>24</v>
      </c>
      <c r="C8" s="18">
        <f t="shared" ref="C8:P8" si="5">+R7</f>
        <v>4067664.127</v>
      </c>
      <c r="D8" s="18">
        <f t="shared" si="5"/>
        <v>4253841.15</v>
      </c>
      <c r="E8" s="18">
        <f t="shared" si="5"/>
        <v>4584607.538</v>
      </c>
      <c r="F8" s="18">
        <f t="shared" si="5"/>
        <v>3902495.807</v>
      </c>
      <c r="G8" s="18">
        <f t="shared" si="5"/>
        <v>2880916.889</v>
      </c>
      <c r="H8" s="18">
        <f t="shared" si="5"/>
        <v>1358796.25</v>
      </c>
      <c r="I8" s="18">
        <f t="shared" si="5"/>
        <v>944881.44</v>
      </c>
      <c r="J8" s="18">
        <f t="shared" si="5"/>
        <v>1669720.028</v>
      </c>
      <c r="K8" s="18">
        <f t="shared" si="5"/>
        <v>18696.6422</v>
      </c>
      <c r="L8" s="18">
        <f t="shared" si="5"/>
        <v>2043823.201</v>
      </c>
      <c r="M8" s="18">
        <f t="shared" si="5"/>
        <v>294154.6545</v>
      </c>
      <c r="N8" s="18">
        <f t="shared" si="5"/>
        <v>1859182.958</v>
      </c>
      <c r="O8" s="18">
        <f t="shared" si="5"/>
        <v>83264.8333</v>
      </c>
      <c r="P8" s="18">
        <f t="shared" si="5"/>
        <v>27962045.52</v>
      </c>
      <c r="Q8" s="17"/>
      <c r="R8" s="69">
        <v>1474215.32706</v>
      </c>
      <c r="S8" s="69">
        <v>1895029.55479</v>
      </c>
      <c r="T8" s="69">
        <v>1483621.10708</v>
      </c>
      <c r="U8" s="69">
        <v>1371996.4500199999</v>
      </c>
      <c r="V8" s="69">
        <v>750373.44609</v>
      </c>
      <c r="W8" s="69">
        <v>680246.2127</v>
      </c>
      <c r="X8" s="69">
        <v>295828.96505</v>
      </c>
      <c r="Y8" s="69">
        <v>221695.62016999998</v>
      </c>
      <c r="Z8" s="69">
        <v>4702.967</v>
      </c>
      <c r="AA8" s="69">
        <v>385651.61963</v>
      </c>
      <c r="AB8" s="69">
        <v>115413.2912</v>
      </c>
      <c r="AC8" s="69">
        <v>1069777.61618</v>
      </c>
      <c r="AD8" s="69">
        <v>83136.97334</v>
      </c>
      <c r="AE8" s="69">
        <v>9831689.150309999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1474215.327</v>
      </c>
      <c r="D9" s="18">
        <f t="shared" si="6"/>
        <v>1895029.555</v>
      </c>
      <c r="E9" s="18">
        <f t="shared" si="6"/>
        <v>1483621.107</v>
      </c>
      <c r="F9" s="18">
        <f t="shared" si="6"/>
        <v>1371996.45</v>
      </c>
      <c r="G9" s="18">
        <f t="shared" si="6"/>
        <v>750373.4461</v>
      </c>
      <c r="H9" s="18">
        <f t="shared" si="6"/>
        <v>680246.2127</v>
      </c>
      <c r="I9" s="18">
        <f t="shared" si="6"/>
        <v>295828.9651</v>
      </c>
      <c r="J9" s="18">
        <f t="shared" si="6"/>
        <v>221695.6202</v>
      </c>
      <c r="K9" s="18">
        <f t="shared" si="6"/>
        <v>4702.967</v>
      </c>
      <c r="L9" s="18">
        <f t="shared" si="6"/>
        <v>385651.6196</v>
      </c>
      <c r="M9" s="18">
        <f t="shared" si="6"/>
        <v>115413.2912</v>
      </c>
      <c r="N9" s="18">
        <f t="shared" si="6"/>
        <v>1069777.616</v>
      </c>
      <c r="O9" s="18">
        <f t="shared" si="6"/>
        <v>83136.97334</v>
      </c>
      <c r="P9" s="18">
        <f t="shared" si="6"/>
        <v>9831689.15</v>
      </c>
      <c r="Q9" s="17"/>
      <c r="R9" s="69">
        <v>4565973.3568400005</v>
      </c>
      <c r="S9" s="69">
        <v>3627500.10217</v>
      </c>
      <c r="T9" s="69">
        <v>5096517.44032</v>
      </c>
      <c r="U9" s="69">
        <v>4260596.058449999</v>
      </c>
      <c r="V9" s="69">
        <v>3593229.91946</v>
      </c>
      <c r="W9" s="69">
        <v>1788401.0448699999</v>
      </c>
      <c r="X9" s="69">
        <v>1257543.12835</v>
      </c>
      <c r="Y9" s="69">
        <v>6536.3521</v>
      </c>
      <c r="Z9" s="69">
        <v>26587.10972</v>
      </c>
      <c r="AA9" s="69">
        <v>792151.21193</v>
      </c>
      <c r="AB9" s="69">
        <v>287567.25857</v>
      </c>
      <c r="AC9" s="69">
        <v>3585892.68703</v>
      </c>
      <c r="AD9" s="69">
        <v>11230.57768</v>
      </c>
      <c r="AE9" s="69">
        <v>2.889972624749E7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11421360.8</v>
      </c>
      <c r="D10" s="14">
        <f t="shared" si="7"/>
        <v>12960012.32</v>
      </c>
      <c r="E10" s="14">
        <f t="shared" si="7"/>
        <v>14737650.73</v>
      </c>
      <c r="F10" s="14">
        <f t="shared" si="7"/>
        <v>8771080.043</v>
      </c>
      <c r="G10" s="14">
        <f t="shared" si="7"/>
        <v>8219047.879</v>
      </c>
      <c r="H10" s="14">
        <f t="shared" si="7"/>
        <v>4198612.413</v>
      </c>
      <c r="I10" s="14">
        <f t="shared" si="7"/>
        <v>2886714.304</v>
      </c>
      <c r="J10" s="14">
        <f t="shared" si="7"/>
        <v>3630393.851</v>
      </c>
      <c r="K10" s="14">
        <f t="shared" si="7"/>
        <v>46278.11871</v>
      </c>
      <c r="L10" s="14">
        <f t="shared" si="7"/>
        <v>4911109.586</v>
      </c>
      <c r="M10" s="14">
        <f t="shared" si="7"/>
        <v>672413.6525</v>
      </c>
      <c r="N10" s="14">
        <f t="shared" si="7"/>
        <v>7217818.684</v>
      </c>
      <c r="O10" s="14">
        <f t="shared" si="7"/>
        <v>1968830.391</v>
      </c>
      <c r="P10" s="14">
        <f t="shared" si="7"/>
        <v>81641322.77</v>
      </c>
      <c r="Q10" s="15"/>
      <c r="R10" s="69">
        <v>6855095.79079</v>
      </c>
      <c r="S10" s="69">
        <v>9331555.50463</v>
      </c>
      <c r="T10" s="69">
        <v>9632422.04118</v>
      </c>
      <c r="U10" s="69">
        <v>4507501.80079</v>
      </c>
      <c r="V10" s="69">
        <v>4623442.16021</v>
      </c>
      <c r="W10" s="69">
        <v>2409588.6294699996</v>
      </c>
      <c r="X10" s="69">
        <v>1624729.8084800001</v>
      </c>
      <c r="Y10" s="69">
        <v>3622849.0886999997</v>
      </c>
      <c r="Z10" s="69">
        <v>19517.34932</v>
      </c>
      <c r="AA10" s="69">
        <v>4118469.76</v>
      </c>
      <c r="AB10" s="69">
        <v>383278.18785000005</v>
      </c>
      <c r="AC10" s="69">
        <v>3630072.22571</v>
      </c>
      <c r="AD10" s="69">
        <v>1955663.0893599999</v>
      </c>
      <c r="AE10" s="69">
        <v>5.271418543649E7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4565973.357</v>
      </c>
      <c r="D11" s="18">
        <f t="shared" si="8"/>
        <v>3627500.102</v>
      </c>
      <c r="E11" s="18">
        <f t="shared" si="8"/>
        <v>5096517.44</v>
      </c>
      <c r="F11" s="18">
        <f t="shared" si="8"/>
        <v>4260596.058</v>
      </c>
      <c r="G11" s="18">
        <f t="shared" si="8"/>
        <v>3593229.919</v>
      </c>
      <c r="H11" s="18">
        <f t="shared" si="8"/>
        <v>1788401.045</v>
      </c>
      <c r="I11" s="18">
        <f t="shared" si="8"/>
        <v>1257543.128</v>
      </c>
      <c r="J11" s="18">
        <f t="shared" si="8"/>
        <v>6536.3521</v>
      </c>
      <c r="K11" s="18">
        <f t="shared" si="8"/>
        <v>26587.10972</v>
      </c>
      <c r="L11" s="18">
        <f t="shared" si="8"/>
        <v>792151.2119</v>
      </c>
      <c r="M11" s="18">
        <f t="shared" si="8"/>
        <v>287567.2586</v>
      </c>
      <c r="N11" s="18">
        <f t="shared" si="8"/>
        <v>3585892.687</v>
      </c>
      <c r="O11" s="18">
        <f t="shared" si="8"/>
        <v>11230.57768</v>
      </c>
      <c r="P11" s="18">
        <f t="shared" si="8"/>
        <v>28899726.25</v>
      </c>
      <c r="Q11" s="17"/>
      <c r="R11" s="69">
        <v>291.64964000000003</v>
      </c>
      <c r="S11" s="69">
        <v>956.71429</v>
      </c>
      <c r="T11" s="69">
        <v>8711.24707</v>
      </c>
      <c r="U11" s="69">
        <v>2982.18337</v>
      </c>
      <c r="V11" s="69">
        <v>2375.79942</v>
      </c>
      <c r="W11" s="69">
        <v>622.7381899999999</v>
      </c>
      <c r="X11" s="69">
        <v>4441.3674900000005</v>
      </c>
      <c r="Y11" s="69">
        <v>1008.40998</v>
      </c>
      <c r="Z11" s="69">
        <v>173.65967</v>
      </c>
      <c r="AA11" s="69">
        <v>488.61392</v>
      </c>
      <c r="AB11" s="69">
        <v>1568.2060800000002</v>
      </c>
      <c r="AC11" s="69">
        <v>1853.7712900000001</v>
      </c>
      <c r="AD11" s="69">
        <v>1936.72369</v>
      </c>
      <c r="AE11" s="69">
        <v>27411.0841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6855095.791</v>
      </c>
      <c r="D12" s="18">
        <f t="shared" si="9"/>
        <v>9331555.505</v>
      </c>
      <c r="E12" s="18">
        <f t="shared" si="9"/>
        <v>9632422.041</v>
      </c>
      <c r="F12" s="18">
        <f t="shared" si="9"/>
        <v>4507501.801</v>
      </c>
      <c r="G12" s="18">
        <f t="shared" si="9"/>
        <v>4623442.16</v>
      </c>
      <c r="H12" s="18">
        <f t="shared" si="9"/>
        <v>2409588.629</v>
      </c>
      <c r="I12" s="18">
        <f t="shared" si="9"/>
        <v>1624729.808</v>
      </c>
      <c r="J12" s="18">
        <f t="shared" si="9"/>
        <v>3622849.089</v>
      </c>
      <c r="K12" s="18">
        <f t="shared" si="9"/>
        <v>19517.34932</v>
      </c>
      <c r="L12" s="18">
        <f t="shared" si="9"/>
        <v>4118469.76</v>
      </c>
      <c r="M12" s="18">
        <f t="shared" si="9"/>
        <v>383278.1879</v>
      </c>
      <c r="N12" s="18">
        <f t="shared" si="9"/>
        <v>3630072.226</v>
      </c>
      <c r="O12" s="18">
        <f t="shared" si="9"/>
        <v>1955663.089</v>
      </c>
      <c r="P12" s="18">
        <f t="shared" si="9"/>
        <v>52714185.44</v>
      </c>
      <c r="Q12" s="17"/>
    </row>
    <row r="13" ht="20.25" customHeight="1">
      <c r="A13" s="7"/>
      <c r="B13" s="17" t="s">
        <v>189</v>
      </c>
      <c r="C13" s="18">
        <f t="shared" ref="C13:P13" si="10">+R11</f>
        <v>291.64964</v>
      </c>
      <c r="D13" s="18">
        <f t="shared" si="10"/>
        <v>956.71429</v>
      </c>
      <c r="E13" s="18">
        <f t="shared" si="10"/>
        <v>8711.24707</v>
      </c>
      <c r="F13" s="18">
        <f t="shared" si="10"/>
        <v>2982.18337</v>
      </c>
      <c r="G13" s="18">
        <f t="shared" si="10"/>
        <v>2375.79942</v>
      </c>
      <c r="H13" s="18">
        <f t="shared" si="10"/>
        <v>622.73819</v>
      </c>
      <c r="I13" s="18">
        <f t="shared" si="10"/>
        <v>4441.36749</v>
      </c>
      <c r="J13" s="18">
        <f t="shared" si="10"/>
        <v>1008.40998</v>
      </c>
      <c r="K13" s="18">
        <f t="shared" si="10"/>
        <v>173.65967</v>
      </c>
      <c r="L13" s="18">
        <f t="shared" si="10"/>
        <v>488.61392</v>
      </c>
      <c r="M13" s="18">
        <f t="shared" si="10"/>
        <v>1568.20608</v>
      </c>
      <c r="N13" s="18">
        <f t="shared" si="10"/>
        <v>1853.77129</v>
      </c>
      <c r="O13" s="18">
        <f t="shared" si="10"/>
        <v>1936.72369</v>
      </c>
      <c r="P13" s="18">
        <f t="shared" si="10"/>
        <v>27411.0841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  <c r="Q15" s="23"/>
    </row>
    <row r="16" ht="19.5" customHeight="1">
      <c r="B16" s="19" t="s">
        <v>190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12">C16*C10</f>
        <v>331219.4631</v>
      </c>
      <c r="D17" s="27">
        <f t="shared" si="12"/>
        <v>375840.3573</v>
      </c>
      <c r="E17" s="27">
        <f t="shared" si="12"/>
        <v>427391.8711</v>
      </c>
      <c r="F17" s="27">
        <f t="shared" si="12"/>
        <v>254361.3212</v>
      </c>
      <c r="G17" s="27">
        <f t="shared" si="12"/>
        <v>238352.3885</v>
      </c>
      <c r="H17" s="27">
        <f t="shared" si="12"/>
        <v>121759.76</v>
      </c>
      <c r="I17" s="27">
        <f t="shared" si="12"/>
        <v>83714.71483</v>
      </c>
      <c r="J17" s="27">
        <f t="shared" si="12"/>
        <v>105281.4217</v>
      </c>
      <c r="K17" s="27">
        <f t="shared" si="12"/>
        <v>1342.065443</v>
      </c>
      <c r="L17" s="27">
        <f t="shared" si="12"/>
        <v>142422.178</v>
      </c>
      <c r="M17" s="27">
        <f t="shared" si="12"/>
        <v>19499.99592</v>
      </c>
      <c r="N17" s="27">
        <f t="shared" si="12"/>
        <v>209316.7418</v>
      </c>
      <c r="O17" s="27">
        <f t="shared" si="12"/>
        <v>57096.08133</v>
      </c>
      <c r="P17" s="27">
        <f t="shared" si="12"/>
        <v>2367598.36</v>
      </c>
      <c r="Q17" s="28"/>
    </row>
    <row r="18" ht="29.25" customHeight="1">
      <c r="B18" s="29" t="s">
        <v>191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13">C9*C18</f>
        <v>1031950.729</v>
      </c>
      <c r="D19" s="27">
        <f t="shared" si="13"/>
        <v>1326520.688</v>
      </c>
      <c r="E19" s="27">
        <f t="shared" si="13"/>
        <v>1038534.775</v>
      </c>
      <c r="F19" s="27">
        <f t="shared" si="13"/>
        <v>960397.515</v>
      </c>
      <c r="G19" s="27">
        <f t="shared" si="13"/>
        <v>525261.4123</v>
      </c>
      <c r="H19" s="27">
        <f t="shared" si="13"/>
        <v>476172.3489</v>
      </c>
      <c r="I19" s="27">
        <f t="shared" si="13"/>
        <v>207080.2755</v>
      </c>
      <c r="J19" s="27">
        <f t="shared" si="13"/>
        <v>155186.9341</v>
      </c>
      <c r="K19" s="27">
        <f t="shared" si="13"/>
        <v>3292.0769</v>
      </c>
      <c r="L19" s="27">
        <f t="shared" si="13"/>
        <v>269956.1337</v>
      </c>
      <c r="M19" s="27">
        <f t="shared" si="13"/>
        <v>80789.30384</v>
      </c>
      <c r="N19" s="27">
        <f t="shared" si="13"/>
        <v>748844.3313</v>
      </c>
      <c r="O19" s="27">
        <f t="shared" si="13"/>
        <v>58195.88134</v>
      </c>
      <c r="P19" s="27">
        <f t="shared" si="13"/>
        <v>6882182.405</v>
      </c>
      <c r="Q19" s="28"/>
    </row>
    <row r="20" ht="31.5" customHeight="1">
      <c r="B20" s="29" t="s">
        <v>192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14">C20*C4</f>
        <v>1401896.114</v>
      </c>
      <c r="D21" s="27">
        <f t="shared" si="14"/>
        <v>1719301.238</v>
      </c>
      <c r="E21" s="27">
        <f t="shared" si="14"/>
        <v>1831511.811</v>
      </c>
      <c r="F21" s="27">
        <f t="shared" si="14"/>
        <v>1218665.623</v>
      </c>
      <c r="G21" s="27">
        <f t="shared" si="14"/>
        <v>1107390.231</v>
      </c>
      <c r="H21" s="27">
        <f t="shared" si="14"/>
        <v>714330.318</v>
      </c>
      <c r="I21" s="27">
        <f t="shared" si="14"/>
        <v>562326.7049</v>
      </c>
      <c r="J21" s="27">
        <f t="shared" si="14"/>
        <v>768491.4657</v>
      </c>
      <c r="K21" s="27">
        <f t="shared" si="14"/>
        <v>9471.696635</v>
      </c>
      <c r="L21" s="27">
        <f t="shared" si="14"/>
        <v>837076.617</v>
      </c>
      <c r="M21" s="27">
        <f t="shared" si="14"/>
        <v>201773.1017</v>
      </c>
      <c r="N21" s="27">
        <f t="shared" si="14"/>
        <v>1236555.52</v>
      </c>
      <c r="O21" s="27">
        <f t="shared" si="14"/>
        <v>435710.3797</v>
      </c>
      <c r="P21" s="27">
        <f t="shared" si="14"/>
        <v>11968197.19</v>
      </c>
      <c r="Q21" s="28"/>
    </row>
    <row r="22" ht="32.25" customHeight="1">
      <c r="B22" s="29" t="s">
        <v>193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16">C5-C21</f>
        <v>4742350.824</v>
      </c>
      <c r="D26" s="27">
        <f t="shared" si="16"/>
        <v>6683190.704</v>
      </c>
      <c r="E26" s="27">
        <f t="shared" si="16"/>
        <v>5036574.751</v>
      </c>
      <c r="F26" s="27">
        <f t="shared" si="16"/>
        <v>4128385.062</v>
      </c>
      <c r="G26" s="27">
        <f t="shared" si="16"/>
        <v>3506482.982</v>
      </c>
      <c r="H26" s="27">
        <f t="shared" si="16"/>
        <v>1395265.34</v>
      </c>
      <c r="I26" s="27">
        <f t="shared" si="16"/>
        <v>1304729.097</v>
      </c>
      <c r="J26" s="27">
        <f t="shared" si="16"/>
        <v>1562337.9</v>
      </c>
      <c r="K26" s="27">
        <f t="shared" si="16"/>
        <v>63529.593</v>
      </c>
      <c r="L26" s="27">
        <f t="shared" si="16"/>
        <v>1930695.597</v>
      </c>
      <c r="M26" s="27">
        <f t="shared" si="16"/>
        <v>325983.3128</v>
      </c>
      <c r="N26" s="27">
        <f t="shared" si="16"/>
        <v>1662590.602</v>
      </c>
      <c r="O26" s="27">
        <f t="shared" si="16"/>
        <v>185857.3549</v>
      </c>
      <c r="P26" s="27">
        <f t="shared" si="16"/>
        <v>32604276.75</v>
      </c>
      <c r="Q26" s="28"/>
    </row>
    <row r="27" ht="18.75" customHeight="1">
      <c r="B27" s="40" t="s">
        <v>42</v>
      </c>
      <c r="C27" s="41">
        <f t="shared" ref="C27:P27" si="17">C26/C17</f>
        <v>14.31785071</v>
      </c>
      <c r="D27" s="41">
        <f t="shared" si="17"/>
        <v>17.78199327</v>
      </c>
      <c r="E27" s="41">
        <f t="shared" si="17"/>
        <v>11.78444208</v>
      </c>
      <c r="F27" s="41">
        <f t="shared" si="17"/>
        <v>16.23039636</v>
      </c>
      <c r="G27" s="41">
        <f t="shared" si="17"/>
        <v>14.71133981</v>
      </c>
      <c r="H27" s="41">
        <f t="shared" si="17"/>
        <v>11.45916631</v>
      </c>
      <c r="I27" s="41">
        <f t="shared" si="17"/>
        <v>15.58542127</v>
      </c>
      <c r="J27" s="41">
        <f t="shared" si="17"/>
        <v>14.83963529</v>
      </c>
      <c r="K27" s="41">
        <f t="shared" si="17"/>
        <v>47.33717968</v>
      </c>
      <c r="L27" s="41">
        <f t="shared" si="17"/>
        <v>13.55614431</v>
      </c>
      <c r="M27" s="41">
        <f t="shared" si="17"/>
        <v>16.71709646</v>
      </c>
      <c r="N27" s="41">
        <f t="shared" si="17"/>
        <v>7.94294134</v>
      </c>
      <c r="O27" s="41">
        <f t="shared" si="17"/>
        <v>3.255168316</v>
      </c>
      <c r="P27" s="41">
        <f t="shared" si="17"/>
        <v>13.77103368</v>
      </c>
      <c r="Q27" s="42"/>
    </row>
    <row r="28" ht="18.75" customHeight="1">
      <c r="B28" s="40" t="s">
        <v>43</v>
      </c>
      <c r="C28" s="41">
        <f t="shared" ref="C28:P28" si="18">((C26)/C10)*100</f>
        <v>41.52176704</v>
      </c>
      <c r="D28" s="41">
        <f t="shared" si="18"/>
        <v>51.56778048</v>
      </c>
      <c r="E28" s="41">
        <f t="shared" si="18"/>
        <v>34.17488204</v>
      </c>
      <c r="F28" s="41">
        <f t="shared" si="18"/>
        <v>47.06814943</v>
      </c>
      <c r="G28" s="41">
        <f t="shared" si="18"/>
        <v>42.66288545</v>
      </c>
      <c r="H28" s="41">
        <f t="shared" si="18"/>
        <v>33.23158231</v>
      </c>
      <c r="I28" s="41">
        <f t="shared" si="18"/>
        <v>45.19772169</v>
      </c>
      <c r="J28" s="41">
        <f t="shared" si="18"/>
        <v>43.03494233</v>
      </c>
      <c r="K28" s="41">
        <f t="shared" si="18"/>
        <v>137.2778211</v>
      </c>
      <c r="L28" s="41">
        <f t="shared" si="18"/>
        <v>39.31281848</v>
      </c>
      <c r="M28" s="41">
        <f t="shared" si="18"/>
        <v>48.47957974</v>
      </c>
      <c r="N28" s="41">
        <f t="shared" si="18"/>
        <v>23.03452989</v>
      </c>
      <c r="O28" s="41">
        <f t="shared" si="18"/>
        <v>9.439988116</v>
      </c>
      <c r="P28" s="41">
        <f t="shared" si="18"/>
        <v>39.93599766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9">C6-(0.4*C7)+C19-C21</f>
        <v>2148902.023</v>
      </c>
      <c r="D30" s="27">
        <f t="shared" si="19"/>
        <v>4324379.108</v>
      </c>
      <c r="E30" s="27">
        <f t="shared" si="19"/>
        <v>1935588.32</v>
      </c>
      <c r="F30" s="27">
        <f t="shared" si="19"/>
        <v>1597885.705</v>
      </c>
      <c r="G30" s="27">
        <f t="shared" si="19"/>
        <v>1375939.538</v>
      </c>
      <c r="H30" s="27">
        <f t="shared" si="19"/>
        <v>716715.3027</v>
      </c>
      <c r="I30" s="27">
        <f t="shared" si="19"/>
        <v>655676.6223</v>
      </c>
      <c r="J30" s="27">
        <f t="shared" si="19"/>
        <v>114313.4923</v>
      </c>
      <c r="K30" s="27">
        <f t="shared" si="19"/>
        <v>49535.9178</v>
      </c>
      <c r="L30" s="27">
        <f t="shared" si="19"/>
        <v>272524.0155</v>
      </c>
      <c r="M30" s="27">
        <f t="shared" si="19"/>
        <v>147241.9495</v>
      </c>
      <c r="N30" s="27">
        <f t="shared" si="19"/>
        <v>873185.2598</v>
      </c>
      <c r="O30" s="27">
        <f t="shared" si="19"/>
        <v>185729.4949</v>
      </c>
      <c r="P30" s="27">
        <f t="shared" si="19"/>
        <v>14473920.38</v>
      </c>
      <c r="Q30" s="28"/>
    </row>
    <row r="31" ht="18.75" customHeight="1">
      <c r="B31" s="40" t="s">
        <v>42</v>
      </c>
      <c r="C31" s="41">
        <f t="shared" ref="C31:P31" si="20">C30/C17</f>
        <v>6.487849485</v>
      </c>
      <c r="D31" s="41">
        <f t="shared" si="20"/>
        <v>11.50589346</v>
      </c>
      <c r="E31" s="41">
        <f t="shared" si="20"/>
        <v>4.52883747</v>
      </c>
      <c r="F31" s="41">
        <f t="shared" si="20"/>
        <v>6.28195237</v>
      </c>
      <c r="G31" s="41">
        <f t="shared" si="20"/>
        <v>5.772711349</v>
      </c>
      <c r="H31" s="41">
        <f t="shared" si="20"/>
        <v>5.886306797</v>
      </c>
      <c r="I31" s="41">
        <f t="shared" si="20"/>
        <v>7.832274454</v>
      </c>
      <c r="J31" s="41">
        <f t="shared" si="20"/>
        <v>1.085789786</v>
      </c>
      <c r="K31" s="41">
        <f t="shared" si="20"/>
        <v>36.91021035</v>
      </c>
      <c r="L31" s="41">
        <f t="shared" si="20"/>
        <v>1.913494228</v>
      </c>
      <c r="M31" s="41">
        <f t="shared" si="20"/>
        <v>7.550870785</v>
      </c>
      <c r="N31" s="41">
        <f t="shared" si="20"/>
        <v>4.1715978</v>
      </c>
      <c r="O31" s="41">
        <f t="shared" si="20"/>
        <v>3.252928933</v>
      </c>
      <c r="P31" s="41">
        <f t="shared" si="20"/>
        <v>6.113334349</v>
      </c>
      <c r="Q31" s="42"/>
    </row>
    <row r="32" ht="18.75" customHeight="1">
      <c r="B32" s="40" t="s">
        <v>43</v>
      </c>
      <c r="C32" s="41">
        <f t="shared" ref="C32:P32" si="21">((C30/C10)*100)</f>
        <v>18.81476351</v>
      </c>
      <c r="D32" s="41">
        <f t="shared" si="21"/>
        <v>33.36709103</v>
      </c>
      <c r="E32" s="41">
        <f t="shared" si="21"/>
        <v>13.13362866</v>
      </c>
      <c r="F32" s="41">
        <f t="shared" si="21"/>
        <v>18.21766187</v>
      </c>
      <c r="G32" s="41">
        <f t="shared" si="21"/>
        <v>16.74086291</v>
      </c>
      <c r="H32" s="41">
        <f t="shared" si="21"/>
        <v>17.07028971</v>
      </c>
      <c r="I32" s="41">
        <f t="shared" si="21"/>
        <v>22.71359592</v>
      </c>
      <c r="J32" s="41">
        <f t="shared" si="21"/>
        <v>3.148790378</v>
      </c>
      <c r="K32" s="41">
        <f t="shared" si="21"/>
        <v>107.03961</v>
      </c>
      <c r="L32" s="41">
        <f t="shared" si="21"/>
        <v>5.549133262</v>
      </c>
      <c r="M32" s="41">
        <f t="shared" si="21"/>
        <v>21.89752528</v>
      </c>
      <c r="N32" s="41">
        <f t="shared" si="21"/>
        <v>12.09763362</v>
      </c>
      <c r="O32" s="41">
        <f t="shared" si="21"/>
        <v>9.433493907</v>
      </c>
      <c r="P32" s="41">
        <f t="shared" si="21"/>
        <v>17.72866961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6.71"/>
    <col customWidth="1" min="12" max="14" width="8.71"/>
    <col customWidth="1" min="15" max="15" width="9.86"/>
    <col customWidth="1" min="16" max="16" width="22.0"/>
    <col customWidth="1" min="17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168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54">
        <f t="shared" ref="C4:O4" si="1">+R4</f>
        <v>30026394.17</v>
      </c>
      <c r="D4" s="54">
        <f t="shared" si="1"/>
        <v>37407655.87</v>
      </c>
      <c r="E4" s="54">
        <f t="shared" si="1"/>
        <v>39365284.73</v>
      </c>
      <c r="F4" s="54">
        <f t="shared" si="1"/>
        <v>25790544.3</v>
      </c>
      <c r="G4" s="54">
        <f t="shared" si="1"/>
        <v>23487482.92</v>
      </c>
      <c r="H4" s="54">
        <f t="shared" si="1"/>
        <v>15034694.8</v>
      </c>
      <c r="I4" s="54">
        <f t="shared" si="1"/>
        <v>12094979.19</v>
      </c>
      <c r="J4" s="54">
        <f t="shared" si="1"/>
        <v>16545764.45</v>
      </c>
      <c r="K4" s="54">
        <f t="shared" si="1"/>
        <v>203655.1395</v>
      </c>
      <c r="L4" s="54">
        <f t="shared" si="1"/>
        <v>18030092.92</v>
      </c>
      <c r="M4" s="54">
        <f t="shared" si="1"/>
        <v>4322464.99</v>
      </c>
      <c r="N4" s="54">
        <f t="shared" si="1"/>
        <v>26125974.18</v>
      </c>
      <c r="O4" s="54">
        <f t="shared" si="1"/>
        <v>9522902.529</v>
      </c>
      <c r="P4" s="13">
        <v>2.5464249337835997E8</v>
      </c>
      <c r="R4" s="66">
        <v>3.002639416678E7</v>
      </c>
      <c r="S4" s="66">
        <v>3.740765587022E7</v>
      </c>
      <c r="T4" s="66">
        <v>3.9365284727419995E7</v>
      </c>
      <c r="U4" s="66">
        <v>2.5790544300529998E7</v>
      </c>
      <c r="V4" s="66">
        <v>2.348748291644E7</v>
      </c>
      <c r="W4" s="66">
        <v>1.50346948027E7</v>
      </c>
      <c r="X4" s="66">
        <v>1.209497919447E7</v>
      </c>
      <c r="Y4" s="66">
        <v>1.6545764449239999E7</v>
      </c>
      <c r="Z4" s="66">
        <v>203655.13949</v>
      </c>
      <c r="AA4" s="66">
        <v>1.803009292171E7</v>
      </c>
      <c r="AB4" s="66">
        <v>4322464.989560001</v>
      </c>
      <c r="AC4" s="66">
        <v>2.612597418316E7</v>
      </c>
      <c r="AD4" s="66">
        <v>9522902.52901</v>
      </c>
      <c r="AE4" s="66">
        <v>2.5795789019073E8</v>
      </c>
      <c r="AF4" s="66">
        <v>0.0</v>
      </c>
    </row>
    <row r="5" ht="18.0" customHeight="1">
      <c r="A5" s="7"/>
      <c r="B5" s="12" t="s">
        <v>21</v>
      </c>
      <c r="C5" s="14">
        <f t="shared" ref="C5:P5" si="2">C6+C8-(C7*0.4)-(C9*0.3)</f>
        <v>6346313.318</v>
      </c>
      <c r="D5" s="14">
        <f t="shared" si="2"/>
        <v>8653063.259</v>
      </c>
      <c r="E5" s="14">
        <f t="shared" si="2"/>
        <v>7261408.184</v>
      </c>
      <c r="F5" s="14">
        <f t="shared" si="2"/>
        <v>5402349.107</v>
      </c>
      <c r="G5" s="14">
        <f t="shared" si="2"/>
        <v>4654900.557</v>
      </c>
      <c r="H5" s="14">
        <f t="shared" si="2"/>
        <v>2080841.169</v>
      </c>
      <c r="I5" s="14">
        <f t="shared" si="2"/>
        <v>1769732.968</v>
      </c>
      <c r="J5" s="14">
        <f t="shared" si="2"/>
        <v>2381763.189</v>
      </c>
      <c r="K5" s="14">
        <f t="shared" si="2"/>
        <v>74985.5284</v>
      </c>
      <c r="L5" s="14">
        <f t="shared" si="2"/>
        <v>2837648.92</v>
      </c>
      <c r="M5" s="14">
        <f t="shared" si="2"/>
        <v>566457.4213</v>
      </c>
      <c r="N5" s="14">
        <f t="shared" si="2"/>
        <v>2742905.907</v>
      </c>
      <c r="O5" s="14">
        <f t="shared" si="2"/>
        <v>721990.1821</v>
      </c>
      <c r="P5" s="14">
        <f t="shared" si="2"/>
        <v>45494359.71</v>
      </c>
      <c r="Q5" s="15"/>
      <c r="R5" s="66">
        <v>3826901.19958</v>
      </c>
      <c r="S5" s="66">
        <v>6707233.29282</v>
      </c>
      <c r="T5" s="66">
        <v>4166052.90435</v>
      </c>
      <c r="U5" s="66">
        <v>2250186.60069</v>
      </c>
      <c r="V5" s="66">
        <v>2548496.65158</v>
      </c>
      <c r="W5" s="66">
        <v>1082330.9663699998</v>
      </c>
      <c r="X5" s="66">
        <v>1221849.16052</v>
      </c>
      <c r="Y5" s="66">
        <v>1221876.5133399998</v>
      </c>
      <c r="Z5" s="66">
        <v>77450.00935</v>
      </c>
      <c r="AA5" s="66">
        <v>1127800.9445</v>
      </c>
      <c r="AB5" s="66">
        <v>419399.04883999994</v>
      </c>
      <c r="AC5" s="66">
        <v>1652508.00036</v>
      </c>
      <c r="AD5" s="66">
        <v>706763.57838</v>
      </c>
      <c r="AE5" s="66">
        <v>2.700884887068E7</v>
      </c>
      <c r="AF5" s="66">
        <v>0.0</v>
      </c>
    </row>
    <row r="6" ht="18.0" customHeight="1">
      <c r="A6" s="7"/>
      <c r="B6" s="17" t="s">
        <v>22</v>
      </c>
      <c r="C6" s="18">
        <f t="shared" ref="C6:P6" si="3">+R5</f>
        <v>3826901.2</v>
      </c>
      <c r="D6" s="18">
        <f t="shared" si="3"/>
        <v>6707233.293</v>
      </c>
      <c r="E6" s="18">
        <f t="shared" si="3"/>
        <v>4166052.904</v>
      </c>
      <c r="F6" s="18">
        <f t="shared" si="3"/>
        <v>2250186.601</v>
      </c>
      <c r="G6" s="18">
        <f t="shared" si="3"/>
        <v>2548496.652</v>
      </c>
      <c r="H6" s="18">
        <f t="shared" si="3"/>
        <v>1082330.966</v>
      </c>
      <c r="I6" s="18">
        <f t="shared" si="3"/>
        <v>1221849.161</v>
      </c>
      <c r="J6" s="18">
        <f t="shared" si="3"/>
        <v>1221876.513</v>
      </c>
      <c r="K6" s="18">
        <f t="shared" si="3"/>
        <v>77450.00935</v>
      </c>
      <c r="L6" s="18">
        <f t="shared" si="3"/>
        <v>1127800.945</v>
      </c>
      <c r="M6" s="18">
        <f t="shared" si="3"/>
        <v>419399.0488</v>
      </c>
      <c r="N6" s="18">
        <f t="shared" si="3"/>
        <v>1652508</v>
      </c>
      <c r="O6" s="18">
        <f t="shared" si="3"/>
        <v>706763.5784</v>
      </c>
      <c r="P6" s="18">
        <f t="shared" si="3"/>
        <v>27008848.87</v>
      </c>
      <c r="Q6" s="17"/>
      <c r="R6" s="66">
        <v>2563688.08153</v>
      </c>
      <c r="S6" s="66">
        <v>4123481.08644</v>
      </c>
      <c r="T6" s="66">
        <v>2748505.98502</v>
      </c>
      <c r="U6" s="66">
        <v>999973.21149</v>
      </c>
      <c r="V6" s="66">
        <v>1393997.28959</v>
      </c>
      <c r="W6" s="66">
        <v>363845.79356</v>
      </c>
      <c r="X6" s="66">
        <v>596146.60737</v>
      </c>
      <c r="Y6" s="66">
        <v>880781.33768</v>
      </c>
      <c r="Z6" s="66">
        <v>50281.027310000005</v>
      </c>
      <c r="AA6" s="66">
        <v>630354.0555</v>
      </c>
      <c r="AB6" s="66">
        <v>291956.55293</v>
      </c>
      <c r="AC6" s="66">
        <v>1124489.23814</v>
      </c>
      <c r="AD6" s="66">
        <v>221310.0</v>
      </c>
      <c r="AE6" s="66">
        <v>1.598881026656E7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2563688.082</v>
      </c>
      <c r="D7" s="18">
        <f t="shared" si="4"/>
        <v>4123481.086</v>
      </c>
      <c r="E7" s="18">
        <f t="shared" si="4"/>
        <v>2748505.985</v>
      </c>
      <c r="F7" s="18">
        <f t="shared" si="4"/>
        <v>999973.2115</v>
      </c>
      <c r="G7" s="18">
        <f t="shared" si="4"/>
        <v>1393997.29</v>
      </c>
      <c r="H7" s="18">
        <f t="shared" si="4"/>
        <v>363845.7936</v>
      </c>
      <c r="I7" s="18">
        <f t="shared" si="4"/>
        <v>596146.6074</v>
      </c>
      <c r="J7" s="18">
        <f t="shared" si="4"/>
        <v>880781.3377</v>
      </c>
      <c r="K7" s="18">
        <f t="shared" si="4"/>
        <v>50281.02731</v>
      </c>
      <c r="L7" s="18">
        <f t="shared" si="4"/>
        <v>630354.0555</v>
      </c>
      <c r="M7" s="18">
        <f t="shared" si="4"/>
        <v>291956.5529</v>
      </c>
      <c r="N7" s="18">
        <f t="shared" si="4"/>
        <v>1124489.238</v>
      </c>
      <c r="O7" s="18">
        <f t="shared" si="4"/>
        <v>221310</v>
      </c>
      <c r="P7" s="18">
        <f t="shared" si="4"/>
        <v>15988810.27</v>
      </c>
      <c r="Q7" s="17"/>
      <c r="R7" s="66">
        <v>4010400.9611799996</v>
      </c>
      <c r="S7" s="66">
        <v>4185036.95257</v>
      </c>
      <c r="T7" s="66">
        <v>4619746.0963</v>
      </c>
      <c r="U7" s="66">
        <v>3987881.88067</v>
      </c>
      <c r="V7" s="66">
        <v>2914603.10181</v>
      </c>
      <c r="W7" s="66">
        <v>1276888.2658499999</v>
      </c>
      <c r="X7" s="66">
        <v>863726.1055800001</v>
      </c>
      <c r="Y7" s="66">
        <v>1580243.24223</v>
      </c>
      <c r="Z7" s="66">
        <v>19203.22222</v>
      </c>
      <c r="AA7" s="66">
        <v>2066704.04555</v>
      </c>
      <c r="AB7" s="66">
        <v>297053.40155</v>
      </c>
      <c r="AC7" s="66">
        <v>1858825.8815799998</v>
      </c>
      <c r="AD7" s="66">
        <v>148132.16952000002</v>
      </c>
      <c r="AE7" s="66">
        <v>2.782844532661E7</v>
      </c>
      <c r="AF7" s="66">
        <v>0.0</v>
      </c>
    </row>
    <row r="8" ht="18.0" customHeight="1">
      <c r="A8" s="7"/>
      <c r="B8" s="17" t="s">
        <v>24</v>
      </c>
      <c r="C8" s="18">
        <f t="shared" ref="C8:P8" si="5">+R7</f>
        <v>4010400.961</v>
      </c>
      <c r="D8" s="18">
        <f t="shared" si="5"/>
        <v>4185036.953</v>
      </c>
      <c r="E8" s="18">
        <f t="shared" si="5"/>
        <v>4619746.096</v>
      </c>
      <c r="F8" s="18">
        <f t="shared" si="5"/>
        <v>3987881.881</v>
      </c>
      <c r="G8" s="18">
        <f t="shared" si="5"/>
        <v>2914603.102</v>
      </c>
      <c r="H8" s="18">
        <f t="shared" si="5"/>
        <v>1276888.266</v>
      </c>
      <c r="I8" s="18">
        <f t="shared" si="5"/>
        <v>863726.1056</v>
      </c>
      <c r="J8" s="18">
        <f t="shared" si="5"/>
        <v>1580243.242</v>
      </c>
      <c r="K8" s="18">
        <f t="shared" si="5"/>
        <v>19203.22222</v>
      </c>
      <c r="L8" s="18">
        <f t="shared" si="5"/>
        <v>2066704.046</v>
      </c>
      <c r="M8" s="18">
        <f t="shared" si="5"/>
        <v>297053.4016</v>
      </c>
      <c r="N8" s="18">
        <f t="shared" si="5"/>
        <v>1858825.882</v>
      </c>
      <c r="O8" s="18">
        <f t="shared" si="5"/>
        <v>148132.1695</v>
      </c>
      <c r="P8" s="18">
        <f t="shared" si="5"/>
        <v>27828445.33</v>
      </c>
      <c r="Q8" s="17"/>
      <c r="R8" s="66">
        <v>1551712.0348599998</v>
      </c>
      <c r="S8" s="66">
        <v>1966048.5059200001</v>
      </c>
      <c r="T8" s="66">
        <v>1416628.07531</v>
      </c>
      <c r="U8" s="66">
        <v>1452433.6332699999</v>
      </c>
      <c r="V8" s="66">
        <v>835334.27016</v>
      </c>
      <c r="W8" s="66">
        <v>442799.15149</v>
      </c>
      <c r="X8" s="66">
        <v>257945.51757</v>
      </c>
      <c r="Y8" s="66">
        <v>226813.43711000003</v>
      </c>
      <c r="Z8" s="66">
        <v>5184.30749</v>
      </c>
      <c r="AA8" s="66">
        <v>349048.16107</v>
      </c>
      <c r="AB8" s="66">
        <v>110708.02651000001</v>
      </c>
      <c r="AC8" s="66">
        <v>1062107.60051</v>
      </c>
      <c r="AD8" s="66">
        <v>147938.55266</v>
      </c>
      <c r="AE8" s="66">
        <v>9824701.27393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1551712.035</v>
      </c>
      <c r="D9" s="18">
        <f t="shared" si="6"/>
        <v>1966048.506</v>
      </c>
      <c r="E9" s="18">
        <f t="shared" si="6"/>
        <v>1416628.075</v>
      </c>
      <c r="F9" s="18">
        <f t="shared" si="6"/>
        <v>1452433.633</v>
      </c>
      <c r="G9" s="18">
        <f t="shared" si="6"/>
        <v>835334.2702</v>
      </c>
      <c r="H9" s="18">
        <f t="shared" si="6"/>
        <v>442799.1515</v>
      </c>
      <c r="I9" s="18">
        <f t="shared" si="6"/>
        <v>257945.5176</v>
      </c>
      <c r="J9" s="18">
        <f t="shared" si="6"/>
        <v>226813.4371</v>
      </c>
      <c r="K9" s="18">
        <f t="shared" si="6"/>
        <v>5184.30749</v>
      </c>
      <c r="L9" s="18">
        <f t="shared" si="6"/>
        <v>349048.1611</v>
      </c>
      <c r="M9" s="18">
        <f t="shared" si="6"/>
        <v>110708.0265</v>
      </c>
      <c r="N9" s="18">
        <f t="shared" si="6"/>
        <v>1062107.601</v>
      </c>
      <c r="O9" s="18">
        <f t="shared" si="6"/>
        <v>147938.5527</v>
      </c>
      <c r="P9" s="18">
        <f t="shared" si="6"/>
        <v>9824701.274</v>
      </c>
      <c r="Q9" s="17"/>
      <c r="R9" s="66">
        <v>4420487.52774</v>
      </c>
      <c r="S9" s="66">
        <v>3795803.3495300002</v>
      </c>
      <c r="T9" s="66">
        <v>5351935.6844</v>
      </c>
      <c r="U9" s="66">
        <v>4064552.15719</v>
      </c>
      <c r="V9" s="66">
        <v>3533123.35583</v>
      </c>
      <c r="W9" s="66">
        <v>1858575.38961</v>
      </c>
      <c r="X9" s="66">
        <v>1285590.32885</v>
      </c>
      <c r="Y9" s="66">
        <v>6288.902929999999</v>
      </c>
      <c r="Z9" s="66">
        <v>26825.09089</v>
      </c>
      <c r="AA9" s="66">
        <v>937244.57359</v>
      </c>
      <c r="AB9" s="66">
        <v>286672.42922000005</v>
      </c>
      <c r="AC9" s="66">
        <v>3357831.0441300003</v>
      </c>
      <c r="AD9" s="66">
        <v>12125.50264</v>
      </c>
      <c r="AE9" s="66">
        <v>2.893705533655E7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11315613.67</v>
      </c>
      <c r="D10" s="14">
        <f t="shared" si="7"/>
        <v>13345570.95</v>
      </c>
      <c r="E10" s="14">
        <f t="shared" si="7"/>
        <v>15084841.24</v>
      </c>
      <c r="F10" s="14">
        <f t="shared" si="7"/>
        <v>8584497.153</v>
      </c>
      <c r="G10" s="14">
        <f t="shared" si="7"/>
        <v>8214229.386</v>
      </c>
      <c r="H10" s="14">
        <f t="shared" si="7"/>
        <v>4303866.634</v>
      </c>
      <c r="I10" s="14">
        <f t="shared" si="7"/>
        <v>2922769.061</v>
      </c>
      <c r="J10" s="14">
        <f t="shared" si="7"/>
        <v>3748692.174</v>
      </c>
      <c r="K10" s="14">
        <f t="shared" si="7"/>
        <v>49049.89344</v>
      </c>
      <c r="L10" s="14">
        <f t="shared" si="7"/>
        <v>5132834.354</v>
      </c>
      <c r="M10" s="14">
        <f t="shared" si="7"/>
        <v>674768.5882</v>
      </c>
      <c r="N10" s="14">
        <f t="shared" si="7"/>
        <v>6953169.851</v>
      </c>
      <c r="O10" s="14">
        <f t="shared" si="7"/>
        <v>1987048.268</v>
      </c>
      <c r="P10" s="14">
        <f t="shared" si="7"/>
        <v>82316951.22</v>
      </c>
      <c r="Q10" s="15"/>
      <c r="R10" s="66">
        <v>6890472.313560001</v>
      </c>
      <c r="S10" s="66">
        <v>9549736.386790002</v>
      </c>
      <c r="T10" s="66">
        <v>9723083.17182</v>
      </c>
      <c r="U10" s="66">
        <v>4519941.42122</v>
      </c>
      <c r="V10" s="66">
        <v>4680732.12072</v>
      </c>
      <c r="W10" s="66">
        <v>2444082.0297600003</v>
      </c>
      <c r="X10" s="66">
        <v>1637178.73247</v>
      </c>
      <c r="Y10" s="66">
        <v>3740916.20466</v>
      </c>
      <c r="Z10" s="66">
        <v>21736.32054</v>
      </c>
      <c r="AA10" s="66">
        <v>4195196.01722</v>
      </c>
      <c r="AB10" s="66">
        <v>386529.94312999997</v>
      </c>
      <c r="AC10" s="66">
        <v>3595336.38216</v>
      </c>
      <c r="AD10" s="66">
        <v>1974751.05789</v>
      </c>
      <c r="AE10" s="66">
        <v>5.3359692101940006E7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4420487.528</v>
      </c>
      <c r="D11" s="18">
        <f t="shared" si="8"/>
        <v>3795803.35</v>
      </c>
      <c r="E11" s="18">
        <f t="shared" si="8"/>
        <v>5351935.684</v>
      </c>
      <c r="F11" s="18">
        <f t="shared" si="8"/>
        <v>4064552.157</v>
      </c>
      <c r="G11" s="18">
        <f t="shared" si="8"/>
        <v>3533123.356</v>
      </c>
      <c r="H11" s="18">
        <f t="shared" si="8"/>
        <v>1858575.39</v>
      </c>
      <c r="I11" s="18">
        <f t="shared" si="8"/>
        <v>1285590.329</v>
      </c>
      <c r="J11" s="18">
        <f t="shared" si="8"/>
        <v>6288.90293</v>
      </c>
      <c r="K11" s="18">
        <f t="shared" si="8"/>
        <v>26825.09089</v>
      </c>
      <c r="L11" s="18">
        <f t="shared" si="8"/>
        <v>937244.5736</v>
      </c>
      <c r="M11" s="18">
        <f t="shared" si="8"/>
        <v>286672.4292</v>
      </c>
      <c r="N11" s="18">
        <f t="shared" si="8"/>
        <v>3357831.044</v>
      </c>
      <c r="O11" s="18">
        <f t="shared" si="8"/>
        <v>12125.50264</v>
      </c>
      <c r="P11" s="18">
        <f t="shared" si="8"/>
        <v>28937055.34</v>
      </c>
      <c r="Q11" s="17"/>
      <c r="R11" s="66">
        <v>4653.8270999999995</v>
      </c>
      <c r="S11" s="66">
        <v>31.212</v>
      </c>
      <c r="T11" s="66">
        <v>9822.379939999999</v>
      </c>
      <c r="U11" s="66">
        <v>3.57433</v>
      </c>
      <c r="V11" s="66">
        <v>373.90990999999997</v>
      </c>
      <c r="W11" s="66">
        <v>1209.21433</v>
      </c>
      <c r="X11" s="66">
        <v>0.0</v>
      </c>
      <c r="Y11" s="66">
        <v>1487.06634</v>
      </c>
      <c r="Z11" s="66">
        <v>488.48201</v>
      </c>
      <c r="AA11" s="66">
        <v>393.76331</v>
      </c>
      <c r="AB11" s="66">
        <v>1566.21585</v>
      </c>
      <c r="AC11" s="66">
        <v>2.4251</v>
      </c>
      <c r="AD11" s="66">
        <v>171.70776999999998</v>
      </c>
      <c r="AE11" s="66">
        <v>20203.77799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6890472.314</v>
      </c>
      <c r="D12" s="18">
        <f t="shared" si="9"/>
        <v>9549736.387</v>
      </c>
      <c r="E12" s="18">
        <f t="shared" si="9"/>
        <v>9723083.172</v>
      </c>
      <c r="F12" s="18">
        <f t="shared" si="9"/>
        <v>4519941.421</v>
      </c>
      <c r="G12" s="18">
        <f t="shared" si="9"/>
        <v>4680732.121</v>
      </c>
      <c r="H12" s="18">
        <f t="shared" si="9"/>
        <v>2444082.03</v>
      </c>
      <c r="I12" s="18">
        <f t="shared" si="9"/>
        <v>1637178.732</v>
      </c>
      <c r="J12" s="18">
        <f t="shared" si="9"/>
        <v>3740916.205</v>
      </c>
      <c r="K12" s="18">
        <f t="shared" si="9"/>
        <v>21736.32054</v>
      </c>
      <c r="L12" s="18">
        <f t="shared" si="9"/>
        <v>4195196.017</v>
      </c>
      <c r="M12" s="18">
        <f t="shared" si="9"/>
        <v>386529.9431</v>
      </c>
      <c r="N12" s="18">
        <f t="shared" si="9"/>
        <v>3595336.382</v>
      </c>
      <c r="O12" s="18">
        <f t="shared" si="9"/>
        <v>1974751.058</v>
      </c>
      <c r="P12" s="18">
        <f t="shared" si="9"/>
        <v>53359692.1</v>
      </c>
      <c r="Q12" s="17"/>
    </row>
    <row r="13" ht="20.25" customHeight="1">
      <c r="A13" s="7"/>
      <c r="B13" s="17" t="s">
        <v>194</v>
      </c>
      <c r="C13" s="18">
        <f t="shared" ref="C13:P13" si="10">+R11</f>
        <v>4653.8271</v>
      </c>
      <c r="D13" s="18">
        <f t="shared" si="10"/>
        <v>31.212</v>
      </c>
      <c r="E13" s="18">
        <f t="shared" si="10"/>
        <v>9822.37994</v>
      </c>
      <c r="F13" s="18">
        <f t="shared" si="10"/>
        <v>3.57433</v>
      </c>
      <c r="G13" s="18">
        <f t="shared" si="10"/>
        <v>373.90991</v>
      </c>
      <c r="H13" s="18">
        <f t="shared" si="10"/>
        <v>1209.21433</v>
      </c>
      <c r="I13" s="18">
        <f t="shared" si="10"/>
        <v>0</v>
      </c>
      <c r="J13" s="18">
        <f t="shared" si="10"/>
        <v>1487.06634</v>
      </c>
      <c r="K13" s="18">
        <f t="shared" si="10"/>
        <v>488.48201</v>
      </c>
      <c r="L13" s="18">
        <f t="shared" si="10"/>
        <v>393.76331</v>
      </c>
      <c r="M13" s="18">
        <f t="shared" si="10"/>
        <v>1566.21585</v>
      </c>
      <c r="N13" s="18">
        <f t="shared" si="10"/>
        <v>2.4251</v>
      </c>
      <c r="O13" s="18">
        <f t="shared" si="10"/>
        <v>171.70777</v>
      </c>
      <c r="P13" s="18">
        <f t="shared" si="10"/>
        <v>20203.77799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  <c r="Q15" s="23"/>
    </row>
    <row r="16" ht="19.5" customHeight="1">
      <c r="B16" s="19" t="s">
        <v>195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12">C16*C10</f>
        <v>328152.7964</v>
      </c>
      <c r="D17" s="27">
        <f t="shared" si="12"/>
        <v>387021.5575</v>
      </c>
      <c r="E17" s="27">
        <f t="shared" si="12"/>
        <v>437460.3958</v>
      </c>
      <c r="F17" s="27">
        <f t="shared" si="12"/>
        <v>248950.4174</v>
      </c>
      <c r="G17" s="27">
        <f t="shared" si="12"/>
        <v>238212.6522</v>
      </c>
      <c r="H17" s="27">
        <f t="shared" si="12"/>
        <v>124812.1324</v>
      </c>
      <c r="I17" s="27">
        <f t="shared" si="12"/>
        <v>84760.30278</v>
      </c>
      <c r="J17" s="27">
        <f t="shared" si="12"/>
        <v>108712.073</v>
      </c>
      <c r="K17" s="27">
        <f t="shared" si="12"/>
        <v>1422.44691</v>
      </c>
      <c r="L17" s="27">
        <f t="shared" si="12"/>
        <v>148852.1963</v>
      </c>
      <c r="M17" s="27">
        <f t="shared" si="12"/>
        <v>19568.28906</v>
      </c>
      <c r="N17" s="27">
        <f t="shared" si="12"/>
        <v>201641.9257</v>
      </c>
      <c r="O17" s="27">
        <f t="shared" si="12"/>
        <v>57624.39978</v>
      </c>
      <c r="P17" s="27">
        <f t="shared" si="12"/>
        <v>2387191.585</v>
      </c>
      <c r="Q17" s="28"/>
    </row>
    <row r="18" ht="29.25" customHeight="1">
      <c r="B18" s="29" t="s">
        <v>196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13">C9*C18</f>
        <v>1086198.424</v>
      </c>
      <c r="D19" s="27">
        <f t="shared" si="13"/>
        <v>1376233.954</v>
      </c>
      <c r="E19" s="27">
        <f t="shared" si="13"/>
        <v>991639.6527</v>
      </c>
      <c r="F19" s="27">
        <f t="shared" si="13"/>
        <v>1016703.543</v>
      </c>
      <c r="G19" s="27">
        <f t="shared" si="13"/>
        <v>584733.9891</v>
      </c>
      <c r="H19" s="27">
        <f t="shared" si="13"/>
        <v>309959.406</v>
      </c>
      <c r="I19" s="27">
        <f t="shared" si="13"/>
        <v>180561.8623</v>
      </c>
      <c r="J19" s="27">
        <f t="shared" si="13"/>
        <v>158769.406</v>
      </c>
      <c r="K19" s="27">
        <f t="shared" si="13"/>
        <v>3629.015243</v>
      </c>
      <c r="L19" s="27">
        <f t="shared" si="13"/>
        <v>244333.7127</v>
      </c>
      <c r="M19" s="27">
        <f t="shared" si="13"/>
        <v>77495.61856</v>
      </c>
      <c r="N19" s="27">
        <f t="shared" si="13"/>
        <v>743475.3204</v>
      </c>
      <c r="O19" s="27">
        <f t="shared" si="13"/>
        <v>103556.9869</v>
      </c>
      <c r="P19" s="27">
        <f t="shared" si="13"/>
        <v>6877290.892</v>
      </c>
      <c r="Q19" s="28"/>
    </row>
    <row r="20" ht="31.5" customHeight="1">
      <c r="B20" s="29" t="s">
        <v>197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14">C20*C4</f>
        <v>1411240.526</v>
      </c>
      <c r="D21" s="27">
        <f t="shared" si="14"/>
        <v>1758159.826</v>
      </c>
      <c r="E21" s="27">
        <f t="shared" si="14"/>
        <v>1850168.382</v>
      </c>
      <c r="F21" s="27">
        <f t="shared" si="14"/>
        <v>1212155.582</v>
      </c>
      <c r="G21" s="27">
        <f t="shared" si="14"/>
        <v>1103911.697</v>
      </c>
      <c r="H21" s="27">
        <f t="shared" si="14"/>
        <v>706630.6557</v>
      </c>
      <c r="I21" s="27">
        <f t="shared" si="14"/>
        <v>568464.0221</v>
      </c>
      <c r="J21" s="27">
        <f t="shared" si="14"/>
        <v>777650.9291</v>
      </c>
      <c r="K21" s="27">
        <f t="shared" si="14"/>
        <v>9571.791556</v>
      </c>
      <c r="L21" s="27">
        <f t="shared" si="14"/>
        <v>847414.3673</v>
      </c>
      <c r="M21" s="27">
        <f t="shared" si="14"/>
        <v>203155.8545</v>
      </c>
      <c r="N21" s="27">
        <f t="shared" si="14"/>
        <v>1227920.787</v>
      </c>
      <c r="O21" s="27">
        <f t="shared" si="14"/>
        <v>447576.4189</v>
      </c>
      <c r="P21" s="27">
        <f t="shared" si="14"/>
        <v>11968197.19</v>
      </c>
      <c r="Q21" s="28"/>
    </row>
    <row r="22" ht="32.25" customHeight="1">
      <c r="B22" s="29" t="s">
        <v>198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16">C5-C21</f>
        <v>4935072.792</v>
      </c>
      <c r="D26" s="27">
        <f t="shared" si="16"/>
        <v>6894903.433</v>
      </c>
      <c r="E26" s="27">
        <f t="shared" si="16"/>
        <v>5411239.802</v>
      </c>
      <c r="F26" s="27">
        <f t="shared" si="16"/>
        <v>4190193.525</v>
      </c>
      <c r="G26" s="27">
        <f t="shared" si="16"/>
        <v>3550988.859</v>
      </c>
      <c r="H26" s="27">
        <f t="shared" si="16"/>
        <v>1374210.514</v>
      </c>
      <c r="I26" s="27">
        <f t="shared" si="16"/>
        <v>1201268.946</v>
      </c>
      <c r="J26" s="27">
        <f t="shared" si="16"/>
        <v>1604112.26</v>
      </c>
      <c r="K26" s="27">
        <f t="shared" si="16"/>
        <v>65413.73684</v>
      </c>
      <c r="L26" s="27">
        <f t="shared" si="16"/>
        <v>1990234.552</v>
      </c>
      <c r="M26" s="27">
        <f t="shared" si="16"/>
        <v>363301.5668</v>
      </c>
      <c r="N26" s="27">
        <f t="shared" si="16"/>
        <v>1514985.12</v>
      </c>
      <c r="O26" s="27">
        <f t="shared" si="16"/>
        <v>274413.7632</v>
      </c>
      <c r="P26" s="27">
        <f t="shared" si="16"/>
        <v>33526162.52</v>
      </c>
      <c r="Q26" s="28"/>
    </row>
    <row r="27" ht="18.75" customHeight="1">
      <c r="B27" s="40" t="s">
        <v>42</v>
      </c>
      <c r="C27" s="41">
        <f t="shared" ref="C27:P27" si="17">C26/C17</f>
        <v>15.03894785</v>
      </c>
      <c r="D27" s="41">
        <f t="shared" si="17"/>
        <v>17.81529556</v>
      </c>
      <c r="E27" s="41">
        <f t="shared" si="17"/>
        <v>12.36966787</v>
      </c>
      <c r="F27" s="41">
        <f t="shared" si="17"/>
        <v>16.83143803</v>
      </c>
      <c r="G27" s="41">
        <f t="shared" si="17"/>
        <v>14.90680208</v>
      </c>
      <c r="H27" s="41">
        <f t="shared" si="17"/>
        <v>11.01023184</v>
      </c>
      <c r="I27" s="41">
        <f t="shared" si="17"/>
        <v>14.17254194</v>
      </c>
      <c r="J27" s="41">
        <f t="shared" si="17"/>
        <v>14.75560364</v>
      </c>
      <c r="K27" s="41">
        <f t="shared" si="17"/>
        <v>45.98676857</v>
      </c>
      <c r="L27" s="41">
        <f t="shared" si="17"/>
        <v>13.37054207</v>
      </c>
      <c r="M27" s="41">
        <f t="shared" si="17"/>
        <v>18.56583198</v>
      </c>
      <c r="N27" s="41">
        <f t="shared" si="17"/>
        <v>7.513244653</v>
      </c>
      <c r="O27" s="41">
        <f t="shared" si="17"/>
        <v>4.762110569</v>
      </c>
      <c r="P27" s="41">
        <f t="shared" si="17"/>
        <v>14.04418595</v>
      </c>
      <c r="Q27" s="42"/>
    </row>
    <row r="28" ht="18.75" customHeight="1">
      <c r="B28" s="40" t="s">
        <v>43</v>
      </c>
      <c r="C28" s="41">
        <f t="shared" ref="C28:P28" si="18">((C26)/C10)*100</f>
        <v>43.61294877</v>
      </c>
      <c r="D28" s="41">
        <f t="shared" si="18"/>
        <v>51.66435711</v>
      </c>
      <c r="E28" s="41">
        <f t="shared" si="18"/>
        <v>35.87203682</v>
      </c>
      <c r="F28" s="41">
        <f t="shared" si="18"/>
        <v>48.8111703</v>
      </c>
      <c r="G28" s="41">
        <f t="shared" si="18"/>
        <v>43.22972603</v>
      </c>
      <c r="H28" s="41">
        <f t="shared" si="18"/>
        <v>31.92967233</v>
      </c>
      <c r="I28" s="41">
        <f t="shared" si="18"/>
        <v>41.10037162</v>
      </c>
      <c r="J28" s="41">
        <f t="shared" si="18"/>
        <v>42.79125054</v>
      </c>
      <c r="K28" s="41">
        <f t="shared" si="18"/>
        <v>133.3616289</v>
      </c>
      <c r="L28" s="41">
        <f t="shared" si="18"/>
        <v>38.774572</v>
      </c>
      <c r="M28" s="41">
        <f t="shared" si="18"/>
        <v>53.84091274</v>
      </c>
      <c r="N28" s="41">
        <f t="shared" si="18"/>
        <v>21.78840949</v>
      </c>
      <c r="O28" s="41">
        <f t="shared" si="18"/>
        <v>13.81012065</v>
      </c>
      <c r="P28" s="41">
        <f t="shared" si="18"/>
        <v>40.72813925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9">C6-(0.4*C7)+C19-C21</f>
        <v>2476383.866</v>
      </c>
      <c r="D30" s="27">
        <f t="shared" si="19"/>
        <v>4675914.986</v>
      </c>
      <c r="E30" s="27">
        <f t="shared" si="19"/>
        <v>2208121.781</v>
      </c>
      <c r="F30" s="27">
        <f t="shared" si="19"/>
        <v>1654745.277</v>
      </c>
      <c r="G30" s="27">
        <f t="shared" si="19"/>
        <v>1471720.028</v>
      </c>
      <c r="H30" s="27">
        <f t="shared" si="19"/>
        <v>540121.3993</v>
      </c>
      <c r="I30" s="27">
        <f t="shared" si="19"/>
        <v>595488.3577</v>
      </c>
      <c r="J30" s="27">
        <f t="shared" si="19"/>
        <v>250682.4551</v>
      </c>
      <c r="K30" s="27">
        <f t="shared" si="19"/>
        <v>51394.82211</v>
      </c>
      <c r="L30" s="27">
        <f t="shared" si="19"/>
        <v>272578.6677</v>
      </c>
      <c r="M30" s="27">
        <f t="shared" si="19"/>
        <v>176956.1917</v>
      </c>
      <c r="N30" s="27">
        <f t="shared" si="19"/>
        <v>718266.8389</v>
      </c>
      <c r="O30" s="27">
        <f t="shared" si="19"/>
        <v>274220.1464</v>
      </c>
      <c r="P30" s="27">
        <f t="shared" si="19"/>
        <v>15522418.47</v>
      </c>
      <c r="Q30" s="28"/>
    </row>
    <row r="31" ht="18.75" customHeight="1">
      <c r="B31" s="40" t="s">
        <v>42</v>
      </c>
      <c r="C31" s="41">
        <f t="shared" ref="C31:P31" si="20">C30/C17</f>
        <v>7.546435358</v>
      </c>
      <c r="D31" s="41">
        <f t="shared" si="20"/>
        <v>12.08179466</v>
      </c>
      <c r="E31" s="41">
        <f t="shared" si="20"/>
        <v>5.047592426</v>
      </c>
      <c r="F31" s="41">
        <f t="shared" si="20"/>
        <v>6.646886936</v>
      </c>
      <c r="G31" s="41">
        <f t="shared" si="20"/>
        <v>6.178177415</v>
      </c>
      <c r="H31" s="41">
        <f t="shared" si="20"/>
        <v>4.327475134</v>
      </c>
      <c r="I31" s="41">
        <f t="shared" si="20"/>
        <v>7.025557227</v>
      </c>
      <c r="J31" s="41">
        <f t="shared" si="20"/>
        <v>2.305930226</v>
      </c>
      <c r="K31" s="41">
        <f t="shared" si="20"/>
        <v>36.13127616</v>
      </c>
      <c r="L31" s="41">
        <f t="shared" si="20"/>
        <v>1.831203533</v>
      </c>
      <c r="M31" s="41">
        <f t="shared" si="20"/>
        <v>9.043007858</v>
      </c>
      <c r="N31" s="41">
        <f t="shared" si="20"/>
        <v>3.562090753</v>
      </c>
      <c r="O31" s="41">
        <f t="shared" si="20"/>
        <v>4.758750589</v>
      </c>
      <c r="P31" s="41">
        <f t="shared" si="20"/>
        <v>6.502376501</v>
      </c>
      <c r="Q31" s="42"/>
    </row>
    <row r="32" ht="18.75" customHeight="1">
      <c r="B32" s="40" t="s">
        <v>43</v>
      </c>
      <c r="C32" s="41">
        <f t="shared" ref="C32:P32" si="21">((C30/C10)*100)</f>
        <v>21.88466254</v>
      </c>
      <c r="D32" s="41">
        <f t="shared" si="21"/>
        <v>35.03720451</v>
      </c>
      <c r="E32" s="41">
        <f t="shared" si="21"/>
        <v>14.63801804</v>
      </c>
      <c r="F32" s="41">
        <f t="shared" si="21"/>
        <v>19.27597211</v>
      </c>
      <c r="G32" s="41">
        <f t="shared" si="21"/>
        <v>17.9167145</v>
      </c>
      <c r="H32" s="41">
        <f t="shared" si="21"/>
        <v>12.54967789</v>
      </c>
      <c r="I32" s="41">
        <f t="shared" si="21"/>
        <v>20.37411596</v>
      </c>
      <c r="J32" s="41">
        <f t="shared" si="21"/>
        <v>6.687197655</v>
      </c>
      <c r="K32" s="41">
        <f t="shared" si="21"/>
        <v>104.7807009</v>
      </c>
      <c r="L32" s="41">
        <f t="shared" si="21"/>
        <v>5.310490246</v>
      </c>
      <c r="M32" s="41">
        <f t="shared" si="21"/>
        <v>26.22472279</v>
      </c>
      <c r="N32" s="41">
        <f t="shared" si="21"/>
        <v>10.33006318</v>
      </c>
      <c r="O32" s="41">
        <f t="shared" si="21"/>
        <v>13.80037671</v>
      </c>
      <c r="P32" s="41">
        <f t="shared" si="21"/>
        <v>18.85689185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6.71"/>
    <col customWidth="1" min="12" max="14" width="8.71"/>
    <col customWidth="1" min="15" max="15" width="9.86"/>
    <col customWidth="1" min="16" max="16" width="22.0"/>
    <col customWidth="1" min="17" max="17" width="11.57"/>
    <col customWidth="1" min="18" max="18" width="12.43"/>
    <col customWidth="1" min="19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168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54">
        <f t="shared" ref="C4:O4" si="1">+R4</f>
        <v>30281961.59</v>
      </c>
      <c r="D4" s="54">
        <f t="shared" si="1"/>
        <v>38416780.48</v>
      </c>
      <c r="E4" s="54">
        <f t="shared" si="1"/>
        <v>38844216.4</v>
      </c>
      <c r="F4" s="54">
        <f t="shared" si="1"/>
        <v>25729207.23</v>
      </c>
      <c r="G4" s="54">
        <f t="shared" si="1"/>
        <v>23321222.25</v>
      </c>
      <c r="H4" s="54">
        <f t="shared" si="1"/>
        <v>15455918.76</v>
      </c>
      <c r="I4" s="54">
        <f t="shared" si="1"/>
        <v>11901113.32</v>
      </c>
      <c r="J4" s="54">
        <f t="shared" si="1"/>
        <v>16731596.47</v>
      </c>
      <c r="K4" s="54">
        <f t="shared" si="1"/>
        <v>208973.6725</v>
      </c>
      <c r="L4" s="54">
        <f t="shared" si="1"/>
        <v>18112689.31</v>
      </c>
      <c r="M4" s="54">
        <f t="shared" si="1"/>
        <v>4390848.218</v>
      </c>
      <c r="N4" s="54">
        <f t="shared" si="1"/>
        <v>25774757.91</v>
      </c>
      <c r="O4" s="54">
        <f t="shared" si="1"/>
        <v>9629752.063</v>
      </c>
      <c r="P4" s="13">
        <v>2.5464249337835997E8</v>
      </c>
      <c r="R4" s="72">
        <v>3.028196159275E7</v>
      </c>
      <c r="S4" s="72">
        <v>3.84167804841E7</v>
      </c>
      <c r="T4" s="72">
        <v>3.884421639582E7</v>
      </c>
      <c r="U4" s="72">
        <v>2.572920723322E7</v>
      </c>
      <c r="V4" s="72">
        <v>2.332122224687E7</v>
      </c>
      <c r="W4" s="72">
        <v>1.545591875895E7</v>
      </c>
      <c r="X4" s="72">
        <v>1.190111331903E7</v>
      </c>
      <c r="Y4" s="72">
        <v>1.6731596472129999E7</v>
      </c>
      <c r="Z4" s="72">
        <v>208973.67253</v>
      </c>
      <c r="AA4" s="72">
        <v>1.811268931365E7</v>
      </c>
      <c r="AB4" s="72">
        <v>4390848.218149999</v>
      </c>
      <c r="AC4" s="72">
        <v>2.577475791051E7</v>
      </c>
      <c r="AD4" s="72">
        <v>9629752.0628</v>
      </c>
      <c r="AE4" s="72">
        <v>2.5879903768051E8</v>
      </c>
      <c r="AF4" s="66">
        <v>0.0</v>
      </c>
    </row>
    <row r="5" ht="18.0" customHeight="1">
      <c r="A5" s="7"/>
      <c r="B5" s="12" t="s">
        <v>21</v>
      </c>
      <c r="C5" s="14">
        <f t="shared" ref="C5:P5" si="2">C6+C8-(C7*0.4)-(C9*0.3)</f>
        <v>6619602.76</v>
      </c>
      <c r="D5" s="14">
        <f t="shared" si="2"/>
        <v>9108018.044</v>
      </c>
      <c r="E5" s="14">
        <f t="shared" si="2"/>
        <v>6923646.651</v>
      </c>
      <c r="F5" s="14">
        <f t="shared" si="2"/>
        <v>5381506.501</v>
      </c>
      <c r="G5" s="14">
        <f t="shared" si="2"/>
        <v>4524259.808</v>
      </c>
      <c r="H5" s="14">
        <f t="shared" si="2"/>
        <v>2288550.792</v>
      </c>
      <c r="I5" s="14">
        <f t="shared" si="2"/>
        <v>1792756.398</v>
      </c>
      <c r="J5" s="14">
        <f t="shared" si="2"/>
        <v>2411488.801</v>
      </c>
      <c r="K5" s="14">
        <f t="shared" si="2"/>
        <v>65631.19257</v>
      </c>
      <c r="L5" s="14">
        <f t="shared" si="2"/>
        <v>2860875.655</v>
      </c>
      <c r="M5" s="14">
        <f t="shared" si="2"/>
        <v>612688.7934</v>
      </c>
      <c r="N5" s="14">
        <f t="shared" si="2"/>
        <v>2490682.644</v>
      </c>
      <c r="O5" s="14">
        <f t="shared" si="2"/>
        <v>670588.8435</v>
      </c>
      <c r="P5" s="14">
        <f t="shared" si="2"/>
        <v>45750296.88</v>
      </c>
      <c r="Q5" s="15"/>
      <c r="R5" s="70">
        <v>3710873.8540100004</v>
      </c>
      <c r="S5" s="70">
        <v>7333327.75672</v>
      </c>
      <c r="T5" s="70">
        <v>3630083.56744</v>
      </c>
      <c r="U5" s="70">
        <v>2310742.79162</v>
      </c>
      <c r="V5" s="70">
        <v>2455241.78394</v>
      </c>
      <c r="W5" s="70">
        <v>1115110.15316</v>
      </c>
      <c r="X5" s="70">
        <v>1206286.1243399999</v>
      </c>
      <c r="Y5" s="70">
        <v>1235590.17862</v>
      </c>
      <c r="Z5" s="70">
        <v>80557.86709</v>
      </c>
      <c r="AA5" s="70">
        <v>1138546.9031300002</v>
      </c>
      <c r="AB5" s="70">
        <v>452074.38379</v>
      </c>
      <c r="AC5" s="70">
        <v>1326065.68979</v>
      </c>
      <c r="AD5" s="70">
        <v>643876.31123</v>
      </c>
      <c r="AE5" s="70">
        <v>2.663837736488E7</v>
      </c>
      <c r="AF5" s="66">
        <v>0.0</v>
      </c>
    </row>
    <row r="6" ht="18.0" customHeight="1">
      <c r="A6" s="7"/>
      <c r="B6" s="17" t="s">
        <v>22</v>
      </c>
      <c r="C6" s="18">
        <f t="shared" ref="C6:P6" si="3">+R5</f>
        <v>3710873.854</v>
      </c>
      <c r="D6" s="18">
        <f t="shared" si="3"/>
        <v>7333327.757</v>
      </c>
      <c r="E6" s="18">
        <f t="shared" si="3"/>
        <v>3630083.567</v>
      </c>
      <c r="F6" s="18">
        <f t="shared" si="3"/>
        <v>2310742.792</v>
      </c>
      <c r="G6" s="18">
        <f t="shared" si="3"/>
        <v>2455241.784</v>
      </c>
      <c r="H6" s="18">
        <f t="shared" si="3"/>
        <v>1115110.153</v>
      </c>
      <c r="I6" s="18">
        <f t="shared" si="3"/>
        <v>1206286.124</v>
      </c>
      <c r="J6" s="18">
        <f t="shared" si="3"/>
        <v>1235590.179</v>
      </c>
      <c r="K6" s="18">
        <f t="shared" si="3"/>
        <v>80557.86709</v>
      </c>
      <c r="L6" s="18">
        <f t="shared" si="3"/>
        <v>1138546.903</v>
      </c>
      <c r="M6" s="18">
        <f t="shared" si="3"/>
        <v>452074.3838</v>
      </c>
      <c r="N6" s="18">
        <f t="shared" si="3"/>
        <v>1326065.69</v>
      </c>
      <c r="O6" s="18">
        <f t="shared" si="3"/>
        <v>643876.3112</v>
      </c>
      <c r="P6" s="18">
        <f t="shared" si="3"/>
        <v>26638377.36</v>
      </c>
      <c r="Q6" s="17"/>
      <c r="R6" s="69">
        <v>2202878.8648800002</v>
      </c>
      <c r="S6" s="69">
        <v>4840063.13355</v>
      </c>
      <c r="T6" s="69">
        <v>2294424.91678</v>
      </c>
      <c r="U6" s="69">
        <v>1085565.9556</v>
      </c>
      <c r="V6" s="69">
        <v>1202464.28645</v>
      </c>
      <c r="W6" s="69">
        <v>437231.9476</v>
      </c>
      <c r="X6" s="69">
        <v>489857.42142</v>
      </c>
      <c r="Y6" s="69">
        <v>895122.9874600001</v>
      </c>
      <c r="Z6" s="69">
        <v>64025.65692</v>
      </c>
      <c r="AA6" s="69">
        <v>670535.85195</v>
      </c>
      <c r="AB6" s="69">
        <v>328595.42704000004</v>
      </c>
      <c r="AC6" s="69">
        <v>801808.32695</v>
      </c>
      <c r="AD6" s="69">
        <v>226310.0</v>
      </c>
      <c r="AE6" s="69">
        <v>1.55388847766E7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2202878.865</v>
      </c>
      <c r="D7" s="18">
        <f t="shared" si="4"/>
        <v>4840063.134</v>
      </c>
      <c r="E7" s="18">
        <f t="shared" si="4"/>
        <v>2294424.917</v>
      </c>
      <c r="F7" s="18">
        <f t="shared" si="4"/>
        <v>1085565.956</v>
      </c>
      <c r="G7" s="18">
        <f t="shared" si="4"/>
        <v>1202464.286</v>
      </c>
      <c r="H7" s="18">
        <f t="shared" si="4"/>
        <v>437231.9476</v>
      </c>
      <c r="I7" s="18">
        <f t="shared" si="4"/>
        <v>489857.4214</v>
      </c>
      <c r="J7" s="18">
        <f t="shared" si="4"/>
        <v>895122.9875</v>
      </c>
      <c r="K7" s="18">
        <f t="shared" si="4"/>
        <v>64025.65692</v>
      </c>
      <c r="L7" s="18">
        <f t="shared" si="4"/>
        <v>670535.852</v>
      </c>
      <c r="M7" s="18">
        <f t="shared" si="4"/>
        <v>328595.427</v>
      </c>
      <c r="N7" s="18">
        <f t="shared" si="4"/>
        <v>801808.327</v>
      </c>
      <c r="O7" s="18">
        <f t="shared" si="4"/>
        <v>226310</v>
      </c>
      <c r="P7" s="18">
        <f t="shared" si="4"/>
        <v>15538884.78</v>
      </c>
      <c r="Q7" s="17"/>
      <c r="R7" s="70">
        <v>4312065.73769</v>
      </c>
      <c r="S7" s="70">
        <v>4282470.22527</v>
      </c>
      <c r="T7" s="70">
        <v>4658652.09745</v>
      </c>
      <c r="U7" s="70">
        <v>3883667.95844</v>
      </c>
      <c r="V7" s="70">
        <v>2775738.32668</v>
      </c>
      <c r="W7" s="70">
        <v>1521941.6866600001</v>
      </c>
      <c r="X7" s="70">
        <v>844899.96184</v>
      </c>
      <c r="Y7" s="70">
        <v>1602676.94255</v>
      </c>
      <c r="Z7" s="70">
        <v>12243.15335</v>
      </c>
      <c r="AA7" s="70">
        <v>2098364.85114</v>
      </c>
      <c r="AB7" s="70">
        <v>314046.88994</v>
      </c>
      <c r="AC7" s="70">
        <v>1822718.25286</v>
      </c>
      <c r="AD7" s="70">
        <v>156248.26628</v>
      </c>
      <c r="AE7" s="70">
        <v>2.828573435015E7</v>
      </c>
      <c r="AF7" s="66">
        <v>0.0</v>
      </c>
    </row>
    <row r="8" ht="18.0" customHeight="1">
      <c r="A8" s="7"/>
      <c r="B8" s="17" t="s">
        <v>24</v>
      </c>
      <c r="C8" s="18">
        <f t="shared" ref="C8:P8" si="5">+R7</f>
        <v>4312065.738</v>
      </c>
      <c r="D8" s="18">
        <f t="shared" si="5"/>
        <v>4282470.225</v>
      </c>
      <c r="E8" s="18">
        <f t="shared" si="5"/>
        <v>4658652.097</v>
      </c>
      <c r="F8" s="18">
        <f t="shared" si="5"/>
        <v>3883667.958</v>
      </c>
      <c r="G8" s="18">
        <f t="shared" si="5"/>
        <v>2775738.327</v>
      </c>
      <c r="H8" s="18">
        <f t="shared" si="5"/>
        <v>1521941.687</v>
      </c>
      <c r="I8" s="18">
        <f t="shared" si="5"/>
        <v>844899.9618</v>
      </c>
      <c r="J8" s="18">
        <f t="shared" si="5"/>
        <v>1602676.943</v>
      </c>
      <c r="K8" s="18">
        <f t="shared" si="5"/>
        <v>12243.15335</v>
      </c>
      <c r="L8" s="18">
        <f t="shared" si="5"/>
        <v>2098364.851</v>
      </c>
      <c r="M8" s="18">
        <f t="shared" si="5"/>
        <v>314046.8899</v>
      </c>
      <c r="N8" s="18">
        <f t="shared" si="5"/>
        <v>1822718.253</v>
      </c>
      <c r="O8" s="18">
        <f t="shared" si="5"/>
        <v>156248.2663</v>
      </c>
      <c r="P8" s="18">
        <f t="shared" si="5"/>
        <v>28285734.35</v>
      </c>
      <c r="Q8" s="17"/>
      <c r="R8" s="69">
        <v>1740617.61809</v>
      </c>
      <c r="S8" s="69">
        <v>1905848.9492000001</v>
      </c>
      <c r="T8" s="69">
        <v>1491063.4897699999</v>
      </c>
      <c r="U8" s="69">
        <v>1262259.55747</v>
      </c>
      <c r="V8" s="69">
        <v>752448.62515</v>
      </c>
      <c r="W8" s="69">
        <v>578694.22931</v>
      </c>
      <c r="X8" s="69">
        <v>208289.06498</v>
      </c>
      <c r="Y8" s="69">
        <v>229097.08338999999</v>
      </c>
      <c r="Z8" s="69">
        <v>5198.5503499999995</v>
      </c>
      <c r="AA8" s="69">
        <v>359405.86005</v>
      </c>
      <c r="AB8" s="69">
        <v>73314.36502</v>
      </c>
      <c r="AC8" s="69">
        <v>1124593.2269300001</v>
      </c>
      <c r="AD8" s="69">
        <v>130039.11328</v>
      </c>
      <c r="AE8" s="69">
        <v>9860869.73299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1740617.618</v>
      </c>
      <c r="D9" s="18">
        <f t="shared" si="6"/>
        <v>1905848.949</v>
      </c>
      <c r="E9" s="18">
        <f t="shared" si="6"/>
        <v>1491063.49</v>
      </c>
      <c r="F9" s="18">
        <f t="shared" si="6"/>
        <v>1262259.557</v>
      </c>
      <c r="G9" s="18">
        <f t="shared" si="6"/>
        <v>752448.6252</v>
      </c>
      <c r="H9" s="18">
        <f t="shared" si="6"/>
        <v>578694.2293</v>
      </c>
      <c r="I9" s="18">
        <f t="shared" si="6"/>
        <v>208289.065</v>
      </c>
      <c r="J9" s="18">
        <f t="shared" si="6"/>
        <v>229097.0834</v>
      </c>
      <c r="K9" s="18">
        <f t="shared" si="6"/>
        <v>5198.55035</v>
      </c>
      <c r="L9" s="18">
        <f t="shared" si="6"/>
        <v>359405.8601</v>
      </c>
      <c r="M9" s="18">
        <f t="shared" si="6"/>
        <v>73314.36502</v>
      </c>
      <c r="N9" s="18">
        <f t="shared" si="6"/>
        <v>1124593.227</v>
      </c>
      <c r="O9" s="18">
        <f t="shared" si="6"/>
        <v>130039.1133</v>
      </c>
      <c r="P9" s="18">
        <f t="shared" si="6"/>
        <v>9860869.733</v>
      </c>
      <c r="Q9" s="17"/>
      <c r="R9" s="69">
        <v>4439420.08273</v>
      </c>
      <c r="S9" s="69">
        <v>3701711.4101199997</v>
      </c>
      <c r="T9" s="69">
        <v>4953184.5602</v>
      </c>
      <c r="U9" s="69">
        <v>4097672.81453</v>
      </c>
      <c r="V9" s="69">
        <v>3315552.96032</v>
      </c>
      <c r="W9" s="69">
        <v>2011971.27075</v>
      </c>
      <c r="X9" s="69">
        <v>1219794.64846</v>
      </c>
      <c r="Y9" s="69">
        <v>8438.62852</v>
      </c>
      <c r="Z9" s="69">
        <v>28335.95727</v>
      </c>
      <c r="AA9" s="69">
        <v>972104.17814</v>
      </c>
      <c r="AB9" s="69">
        <v>290455.35061</v>
      </c>
      <c r="AC9" s="69">
        <v>3181439.66493</v>
      </c>
      <c r="AD9" s="69">
        <v>12197.588699999998</v>
      </c>
      <c r="AE9" s="69">
        <v>2.823227911528E7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11401854.28</v>
      </c>
      <c r="D10" s="14">
        <f t="shared" si="7"/>
        <v>13235114.98</v>
      </c>
      <c r="E10" s="14">
        <f t="shared" si="7"/>
        <v>14767657.75</v>
      </c>
      <c r="F10" s="14">
        <f t="shared" si="7"/>
        <v>8645154.469</v>
      </c>
      <c r="G10" s="14">
        <f t="shared" si="7"/>
        <v>8120254.056</v>
      </c>
      <c r="H10" s="14">
        <f t="shared" si="7"/>
        <v>4487401.061</v>
      </c>
      <c r="I10" s="14">
        <f t="shared" si="7"/>
        <v>2854882.037</v>
      </c>
      <c r="J10" s="14">
        <f t="shared" si="7"/>
        <v>3793973.007</v>
      </c>
      <c r="K10" s="14">
        <f t="shared" si="7"/>
        <v>51138.36007</v>
      </c>
      <c r="L10" s="14">
        <f t="shared" si="7"/>
        <v>5179732.777</v>
      </c>
      <c r="M10" s="14">
        <f t="shared" si="7"/>
        <v>685537.514</v>
      </c>
      <c r="N10" s="14">
        <f t="shared" si="7"/>
        <v>6632562.837</v>
      </c>
      <c r="O10" s="14">
        <f t="shared" si="7"/>
        <v>2005712.634</v>
      </c>
      <c r="P10" s="14">
        <f t="shared" si="7"/>
        <v>81860975.76</v>
      </c>
      <c r="Q10" s="15"/>
      <c r="R10" s="69">
        <v>6960744.49066</v>
      </c>
      <c r="S10" s="69">
        <v>9532880.03552</v>
      </c>
      <c r="T10" s="69">
        <v>9797354.83281</v>
      </c>
      <c r="U10" s="69">
        <v>4544526.82188</v>
      </c>
      <c r="V10" s="69">
        <v>4802200.902439999</v>
      </c>
      <c r="W10" s="69">
        <v>2473604.6979</v>
      </c>
      <c r="X10" s="69">
        <v>1630645.94596</v>
      </c>
      <c r="Y10" s="69">
        <v>3784395.66569</v>
      </c>
      <c r="Z10" s="69">
        <v>22395.21241</v>
      </c>
      <c r="AA10" s="69">
        <v>4206828.04203</v>
      </c>
      <c r="AB10" s="69">
        <v>393515.81229000003</v>
      </c>
      <c r="AC10" s="69">
        <v>3450119.56955</v>
      </c>
      <c r="AD10" s="69">
        <v>1991426.1604000002</v>
      </c>
      <c r="AE10" s="69">
        <v>5.359063818954E7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4439420.083</v>
      </c>
      <c r="D11" s="18">
        <f t="shared" si="8"/>
        <v>3701711.41</v>
      </c>
      <c r="E11" s="18">
        <f t="shared" si="8"/>
        <v>4953184.56</v>
      </c>
      <c r="F11" s="18">
        <f t="shared" si="8"/>
        <v>4097672.815</v>
      </c>
      <c r="G11" s="18">
        <f t="shared" si="8"/>
        <v>3315552.96</v>
      </c>
      <c r="H11" s="18">
        <f t="shared" si="8"/>
        <v>2011971.271</v>
      </c>
      <c r="I11" s="18">
        <f t="shared" si="8"/>
        <v>1219794.648</v>
      </c>
      <c r="J11" s="18">
        <f t="shared" si="8"/>
        <v>8438.62852</v>
      </c>
      <c r="K11" s="18">
        <f t="shared" si="8"/>
        <v>28335.95727</v>
      </c>
      <c r="L11" s="18">
        <f t="shared" si="8"/>
        <v>972104.1781</v>
      </c>
      <c r="M11" s="18">
        <f t="shared" si="8"/>
        <v>290455.3506</v>
      </c>
      <c r="N11" s="18">
        <f t="shared" si="8"/>
        <v>3181439.665</v>
      </c>
      <c r="O11" s="18">
        <f t="shared" si="8"/>
        <v>12197.5887</v>
      </c>
      <c r="P11" s="18">
        <f t="shared" si="8"/>
        <v>28232279.12</v>
      </c>
      <c r="Q11" s="17"/>
      <c r="R11" s="69">
        <v>1689.70401</v>
      </c>
      <c r="S11" s="69">
        <v>523.53555</v>
      </c>
      <c r="T11" s="69">
        <v>17118.353280000003</v>
      </c>
      <c r="U11" s="69">
        <v>2954.83275</v>
      </c>
      <c r="V11" s="69">
        <v>2500.1928700000003</v>
      </c>
      <c r="W11" s="69">
        <v>1825.0925</v>
      </c>
      <c r="X11" s="69">
        <v>4441.44276</v>
      </c>
      <c r="Y11" s="69">
        <v>1138.7124199999998</v>
      </c>
      <c r="Z11" s="69">
        <v>407.19039000000004</v>
      </c>
      <c r="AA11" s="69">
        <v>800.55633</v>
      </c>
      <c r="AB11" s="69">
        <v>1566.3510700000002</v>
      </c>
      <c r="AC11" s="69">
        <v>1003.6025</v>
      </c>
      <c r="AD11" s="69">
        <v>2088.88463</v>
      </c>
      <c r="AE11" s="69">
        <v>38058.45106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6960744.491</v>
      </c>
      <c r="D12" s="18">
        <f t="shared" si="9"/>
        <v>9532880.036</v>
      </c>
      <c r="E12" s="18">
        <f t="shared" si="9"/>
        <v>9797354.833</v>
      </c>
      <c r="F12" s="18">
        <f t="shared" si="9"/>
        <v>4544526.822</v>
      </c>
      <c r="G12" s="18">
        <f t="shared" si="9"/>
        <v>4802200.902</v>
      </c>
      <c r="H12" s="18">
        <f t="shared" si="9"/>
        <v>2473604.698</v>
      </c>
      <c r="I12" s="18">
        <f t="shared" si="9"/>
        <v>1630645.946</v>
      </c>
      <c r="J12" s="18">
        <f t="shared" si="9"/>
        <v>3784395.666</v>
      </c>
      <c r="K12" s="18">
        <f t="shared" si="9"/>
        <v>22395.21241</v>
      </c>
      <c r="L12" s="18">
        <f t="shared" si="9"/>
        <v>4206828.042</v>
      </c>
      <c r="M12" s="18">
        <f t="shared" si="9"/>
        <v>393515.8123</v>
      </c>
      <c r="N12" s="18">
        <f t="shared" si="9"/>
        <v>3450119.57</v>
      </c>
      <c r="O12" s="18">
        <f t="shared" si="9"/>
        <v>1991426.16</v>
      </c>
      <c r="P12" s="18">
        <f t="shared" si="9"/>
        <v>53590638.19</v>
      </c>
      <c r="Q12" s="17"/>
    </row>
    <row r="13" ht="20.25" customHeight="1">
      <c r="A13" s="7"/>
      <c r="B13" s="17" t="s">
        <v>199</v>
      </c>
      <c r="C13" s="18">
        <f t="shared" ref="C13:P13" si="10">+R11</f>
        <v>1689.70401</v>
      </c>
      <c r="D13" s="18">
        <f t="shared" si="10"/>
        <v>523.53555</v>
      </c>
      <c r="E13" s="18">
        <f t="shared" si="10"/>
        <v>17118.35328</v>
      </c>
      <c r="F13" s="18">
        <f t="shared" si="10"/>
        <v>2954.83275</v>
      </c>
      <c r="G13" s="18">
        <f t="shared" si="10"/>
        <v>2500.19287</v>
      </c>
      <c r="H13" s="18">
        <f t="shared" si="10"/>
        <v>1825.0925</v>
      </c>
      <c r="I13" s="18">
        <f t="shared" si="10"/>
        <v>4441.44276</v>
      </c>
      <c r="J13" s="18">
        <f t="shared" si="10"/>
        <v>1138.71242</v>
      </c>
      <c r="K13" s="18">
        <f t="shared" si="10"/>
        <v>407.19039</v>
      </c>
      <c r="L13" s="18">
        <f t="shared" si="10"/>
        <v>800.55633</v>
      </c>
      <c r="M13" s="18">
        <f t="shared" si="10"/>
        <v>1566.35107</v>
      </c>
      <c r="N13" s="18">
        <f t="shared" si="10"/>
        <v>1003.6025</v>
      </c>
      <c r="O13" s="18">
        <f t="shared" si="10"/>
        <v>2088.88463</v>
      </c>
      <c r="P13" s="18">
        <f t="shared" si="10"/>
        <v>38058.45106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  <c r="Q15" s="23"/>
    </row>
    <row r="16" ht="19.5" customHeight="1">
      <c r="B16" s="19" t="s">
        <v>200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12">C16*C10</f>
        <v>330653.774</v>
      </c>
      <c r="D17" s="27">
        <f t="shared" si="12"/>
        <v>383818.3345</v>
      </c>
      <c r="E17" s="27">
        <f t="shared" si="12"/>
        <v>428262.0746</v>
      </c>
      <c r="F17" s="27">
        <f t="shared" si="12"/>
        <v>250709.4796</v>
      </c>
      <c r="G17" s="27">
        <f t="shared" si="12"/>
        <v>235487.3676</v>
      </c>
      <c r="H17" s="27">
        <f t="shared" si="12"/>
        <v>130134.6308</v>
      </c>
      <c r="I17" s="27">
        <f t="shared" si="12"/>
        <v>82791.57908</v>
      </c>
      <c r="J17" s="27">
        <f t="shared" si="12"/>
        <v>110025.2172</v>
      </c>
      <c r="K17" s="27">
        <f t="shared" si="12"/>
        <v>1483.012442</v>
      </c>
      <c r="L17" s="27">
        <f t="shared" si="12"/>
        <v>150212.2505</v>
      </c>
      <c r="M17" s="27">
        <f t="shared" si="12"/>
        <v>19880.58791</v>
      </c>
      <c r="N17" s="27">
        <f t="shared" si="12"/>
        <v>192344.3223</v>
      </c>
      <c r="O17" s="27">
        <f t="shared" si="12"/>
        <v>58165.66638</v>
      </c>
      <c r="P17" s="27">
        <f t="shared" si="12"/>
        <v>2373968.297</v>
      </c>
      <c r="Q17" s="28"/>
    </row>
    <row r="18" ht="29.25" customHeight="1">
      <c r="B18" s="29" t="s">
        <v>201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13">C9*C18</f>
        <v>1218432.333</v>
      </c>
      <c r="D19" s="27">
        <f t="shared" si="13"/>
        <v>1334094.264</v>
      </c>
      <c r="E19" s="27">
        <f t="shared" si="13"/>
        <v>1043744.443</v>
      </c>
      <c r="F19" s="27">
        <f t="shared" si="13"/>
        <v>883581.6902</v>
      </c>
      <c r="G19" s="27">
        <f t="shared" si="13"/>
        <v>526714.0376</v>
      </c>
      <c r="H19" s="27">
        <f t="shared" si="13"/>
        <v>405085.9605</v>
      </c>
      <c r="I19" s="27">
        <f t="shared" si="13"/>
        <v>145802.3455</v>
      </c>
      <c r="J19" s="27">
        <f t="shared" si="13"/>
        <v>160367.9584</v>
      </c>
      <c r="K19" s="27">
        <f t="shared" si="13"/>
        <v>3638.985245</v>
      </c>
      <c r="L19" s="27">
        <f t="shared" si="13"/>
        <v>251584.102</v>
      </c>
      <c r="M19" s="27">
        <f t="shared" si="13"/>
        <v>51320.05551</v>
      </c>
      <c r="N19" s="27">
        <f t="shared" si="13"/>
        <v>787215.2589</v>
      </c>
      <c r="O19" s="27">
        <f t="shared" si="13"/>
        <v>91027.3793</v>
      </c>
      <c r="P19" s="27">
        <f t="shared" si="13"/>
        <v>6902608.813</v>
      </c>
      <c r="Q19" s="28"/>
    </row>
    <row r="20" ht="31.5" customHeight="1">
      <c r="B20" s="29" t="s">
        <v>202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14">C20*C4</f>
        <v>1423252.195</v>
      </c>
      <c r="D21" s="27">
        <f t="shared" si="14"/>
        <v>1805588.683</v>
      </c>
      <c r="E21" s="27">
        <f t="shared" si="14"/>
        <v>1825678.171</v>
      </c>
      <c r="F21" s="27">
        <f t="shared" si="14"/>
        <v>1209272.74</v>
      </c>
      <c r="G21" s="27">
        <f t="shared" si="14"/>
        <v>1096097.446</v>
      </c>
      <c r="H21" s="27">
        <f t="shared" si="14"/>
        <v>726428.1817</v>
      </c>
      <c r="I21" s="27">
        <f t="shared" si="14"/>
        <v>559352.326</v>
      </c>
      <c r="J21" s="27">
        <f t="shared" si="14"/>
        <v>786385.0342</v>
      </c>
      <c r="K21" s="27">
        <f t="shared" si="14"/>
        <v>9821.762609</v>
      </c>
      <c r="L21" s="27">
        <f t="shared" si="14"/>
        <v>851296.3977</v>
      </c>
      <c r="M21" s="27">
        <f t="shared" si="14"/>
        <v>206369.8663</v>
      </c>
      <c r="N21" s="27">
        <f t="shared" si="14"/>
        <v>1211413.622</v>
      </c>
      <c r="O21" s="27">
        <f t="shared" si="14"/>
        <v>452598.347</v>
      </c>
      <c r="P21" s="27">
        <f t="shared" si="14"/>
        <v>11968197.19</v>
      </c>
      <c r="Q21" s="28"/>
    </row>
    <row r="22" ht="32.25" customHeight="1">
      <c r="B22" s="29" t="s">
        <v>203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16">C5-C21</f>
        <v>5196350.565</v>
      </c>
      <c r="D26" s="27">
        <f t="shared" si="16"/>
        <v>7302429.361</v>
      </c>
      <c r="E26" s="27">
        <f t="shared" si="16"/>
        <v>5097968.481</v>
      </c>
      <c r="F26" s="27">
        <f t="shared" si="16"/>
        <v>4172233.761</v>
      </c>
      <c r="G26" s="27">
        <f t="shared" si="16"/>
        <v>3428162.363</v>
      </c>
      <c r="H26" s="27">
        <f t="shared" si="16"/>
        <v>1562122.61</v>
      </c>
      <c r="I26" s="27">
        <f t="shared" si="16"/>
        <v>1233404.072</v>
      </c>
      <c r="J26" s="27">
        <f t="shared" si="16"/>
        <v>1625103.767</v>
      </c>
      <c r="K26" s="27">
        <f t="shared" si="16"/>
        <v>55809.42996</v>
      </c>
      <c r="L26" s="27">
        <f t="shared" si="16"/>
        <v>2009579.258</v>
      </c>
      <c r="M26" s="27">
        <f t="shared" si="16"/>
        <v>406318.9272</v>
      </c>
      <c r="N26" s="27">
        <f t="shared" si="16"/>
        <v>1279269.022</v>
      </c>
      <c r="O26" s="27">
        <f t="shared" si="16"/>
        <v>217990.4966</v>
      </c>
      <c r="P26" s="27">
        <f t="shared" si="16"/>
        <v>33782099.7</v>
      </c>
      <c r="Q26" s="28"/>
    </row>
    <row r="27" ht="18.75" customHeight="1">
      <c r="B27" s="40" t="s">
        <v>42</v>
      </c>
      <c r="C27" s="41">
        <f t="shared" ref="C27:P27" si="17">C26/C17</f>
        <v>15.71538259</v>
      </c>
      <c r="D27" s="41">
        <f t="shared" si="17"/>
        <v>19.02574397</v>
      </c>
      <c r="E27" s="41">
        <f t="shared" si="17"/>
        <v>11.9038523</v>
      </c>
      <c r="F27" s="41">
        <f t="shared" si="17"/>
        <v>16.64170723</v>
      </c>
      <c r="G27" s="41">
        <f t="shared" si="17"/>
        <v>14.5577336</v>
      </c>
      <c r="H27" s="41">
        <f t="shared" si="17"/>
        <v>12.00389628</v>
      </c>
      <c r="I27" s="41">
        <f t="shared" si="17"/>
        <v>14.89769957</v>
      </c>
      <c r="J27" s="41">
        <f t="shared" si="17"/>
        <v>14.77028456</v>
      </c>
      <c r="K27" s="41">
        <f t="shared" si="17"/>
        <v>37.63247588</v>
      </c>
      <c r="L27" s="41">
        <f t="shared" si="17"/>
        <v>13.37826476</v>
      </c>
      <c r="M27" s="41">
        <f t="shared" si="17"/>
        <v>20.43797342</v>
      </c>
      <c r="N27" s="41">
        <f t="shared" si="17"/>
        <v>6.650932073</v>
      </c>
      <c r="O27" s="41">
        <f t="shared" si="17"/>
        <v>3.74775207</v>
      </c>
      <c r="P27" s="41">
        <f t="shared" si="17"/>
        <v>14.2302236</v>
      </c>
      <c r="Q27" s="42"/>
    </row>
    <row r="28" ht="18.75" customHeight="1">
      <c r="B28" s="40" t="s">
        <v>43</v>
      </c>
      <c r="C28" s="41">
        <f t="shared" ref="C28:P28" si="18">((C26)/C10)*100</f>
        <v>45.57460952</v>
      </c>
      <c r="D28" s="41">
        <f t="shared" si="18"/>
        <v>55.1746575</v>
      </c>
      <c r="E28" s="41">
        <f t="shared" si="18"/>
        <v>34.52117166</v>
      </c>
      <c r="F28" s="41">
        <f t="shared" si="18"/>
        <v>48.26095098</v>
      </c>
      <c r="G28" s="41">
        <f t="shared" si="18"/>
        <v>42.21742743</v>
      </c>
      <c r="H28" s="41">
        <f t="shared" si="18"/>
        <v>34.81129921</v>
      </c>
      <c r="I28" s="41">
        <f t="shared" si="18"/>
        <v>43.20332876</v>
      </c>
      <c r="J28" s="41">
        <f t="shared" si="18"/>
        <v>42.83382523</v>
      </c>
      <c r="K28" s="41">
        <f t="shared" si="18"/>
        <v>109.1341801</v>
      </c>
      <c r="L28" s="41">
        <f t="shared" si="18"/>
        <v>38.79696781</v>
      </c>
      <c r="M28" s="41">
        <f t="shared" si="18"/>
        <v>59.27012291</v>
      </c>
      <c r="N28" s="41">
        <f t="shared" si="18"/>
        <v>19.28770301</v>
      </c>
      <c r="O28" s="41">
        <f t="shared" si="18"/>
        <v>10.868481</v>
      </c>
      <c r="P28" s="41">
        <f t="shared" si="18"/>
        <v>41.26764845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9">C6-(0.4*C7)+C19-C21</f>
        <v>2624902.446</v>
      </c>
      <c r="D30" s="27">
        <f t="shared" si="19"/>
        <v>4925808.085</v>
      </c>
      <c r="E30" s="27">
        <f t="shared" si="19"/>
        <v>1930379.873</v>
      </c>
      <c r="F30" s="27">
        <f t="shared" si="19"/>
        <v>1550825.36</v>
      </c>
      <c r="G30" s="27">
        <f t="shared" si="19"/>
        <v>1404872.661</v>
      </c>
      <c r="H30" s="27">
        <f t="shared" si="19"/>
        <v>618875.153</v>
      </c>
      <c r="I30" s="27">
        <f t="shared" si="19"/>
        <v>596793.1753</v>
      </c>
      <c r="J30" s="27">
        <f t="shared" si="19"/>
        <v>251523.9078</v>
      </c>
      <c r="K30" s="27">
        <f t="shared" si="19"/>
        <v>48764.82696</v>
      </c>
      <c r="L30" s="27">
        <f t="shared" si="19"/>
        <v>270620.2666</v>
      </c>
      <c r="M30" s="27">
        <f t="shared" si="19"/>
        <v>165586.4022</v>
      </c>
      <c r="N30" s="27">
        <f t="shared" si="19"/>
        <v>581143.9961</v>
      </c>
      <c r="O30" s="27">
        <f t="shared" si="19"/>
        <v>191781.3436</v>
      </c>
      <c r="P30" s="27">
        <f t="shared" si="19"/>
        <v>15357235.08</v>
      </c>
      <c r="Q30" s="28"/>
    </row>
    <row r="31" ht="18.75" customHeight="1">
      <c r="B31" s="40" t="s">
        <v>42</v>
      </c>
      <c r="C31" s="41">
        <f t="shared" ref="C31:P31" si="20">C30/C17</f>
        <v>7.938522563</v>
      </c>
      <c r="D31" s="41">
        <f t="shared" si="20"/>
        <v>12.83369668</v>
      </c>
      <c r="E31" s="41">
        <f t="shared" si="20"/>
        <v>4.507473314</v>
      </c>
      <c r="F31" s="41">
        <f t="shared" si="20"/>
        <v>6.185746794</v>
      </c>
      <c r="G31" s="41">
        <f t="shared" si="20"/>
        <v>5.965809018</v>
      </c>
      <c r="H31" s="41">
        <f t="shared" si="20"/>
        <v>4.755653044</v>
      </c>
      <c r="I31" s="41">
        <f t="shared" si="20"/>
        <v>7.208380151</v>
      </c>
      <c r="J31" s="41">
        <f t="shared" si="20"/>
        <v>2.286056908</v>
      </c>
      <c r="K31" s="41">
        <f t="shared" si="20"/>
        <v>32.8822777</v>
      </c>
      <c r="L31" s="41">
        <f t="shared" si="20"/>
        <v>1.801585861</v>
      </c>
      <c r="M31" s="41">
        <f t="shared" si="20"/>
        <v>8.329049575</v>
      </c>
      <c r="N31" s="41">
        <f t="shared" si="20"/>
        <v>3.021373281</v>
      </c>
      <c r="O31" s="41">
        <f t="shared" si="20"/>
        <v>3.297157164</v>
      </c>
      <c r="P31" s="41">
        <f t="shared" si="20"/>
        <v>6.469014392</v>
      </c>
      <c r="Q31" s="42"/>
    </row>
    <row r="32" ht="18.75" customHeight="1">
      <c r="B32" s="40" t="s">
        <v>43</v>
      </c>
      <c r="C32" s="41">
        <f t="shared" ref="C32:P32" si="21">((C30/C10)*100)</f>
        <v>23.02171543</v>
      </c>
      <c r="D32" s="41">
        <f t="shared" si="21"/>
        <v>37.21772037</v>
      </c>
      <c r="E32" s="41">
        <f t="shared" si="21"/>
        <v>13.07167261</v>
      </c>
      <c r="F32" s="41">
        <f t="shared" si="21"/>
        <v>17.9386657</v>
      </c>
      <c r="G32" s="41">
        <f t="shared" si="21"/>
        <v>17.30084615</v>
      </c>
      <c r="H32" s="41">
        <f t="shared" si="21"/>
        <v>13.79139383</v>
      </c>
      <c r="I32" s="41">
        <f t="shared" si="21"/>
        <v>20.90430244</v>
      </c>
      <c r="J32" s="41">
        <f t="shared" si="21"/>
        <v>6.629565033</v>
      </c>
      <c r="K32" s="41">
        <f t="shared" si="21"/>
        <v>95.35860534</v>
      </c>
      <c r="L32" s="41">
        <f t="shared" si="21"/>
        <v>5.224598996</v>
      </c>
      <c r="M32" s="41">
        <f t="shared" si="21"/>
        <v>24.15424377</v>
      </c>
      <c r="N32" s="41">
        <f t="shared" si="21"/>
        <v>8.761982515</v>
      </c>
      <c r="O32" s="41">
        <f t="shared" si="21"/>
        <v>9.561755774</v>
      </c>
      <c r="P32" s="41">
        <f t="shared" si="21"/>
        <v>18.76014174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6.71"/>
    <col customWidth="1" min="12" max="14" width="8.71"/>
    <col customWidth="1" min="15" max="15" width="9.86"/>
    <col customWidth="1" min="16" max="16" width="22.0"/>
    <col customWidth="1" min="17" max="17" width="11.57"/>
    <col customWidth="1" min="18" max="18" width="12.43"/>
    <col customWidth="1" min="19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168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54">
        <f t="shared" ref="C4:O4" si="1">+R4</f>
        <v>30460023.36</v>
      </c>
      <c r="D4" s="54">
        <f t="shared" si="1"/>
        <v>39657824.55</v>
      </c>
      <c r="E4" s="54">
        <f t="shared" si="1"/>
        <v>39304244.91</v>
      </c>
      <c r="F4" s="54">
        <f t="shared" si="1"/>
        <v>26110240.11</v>
      </c>
      <c r="G4" s="54">
        <f t="shared" si="1"/>
        <v>23681591.63</v>
      </c>
      <c r="H4" s="54">
        <f t="shared" si="1"/>
        <v>15732603.58</v>
      </c>
      <c r="I4" s="54">
        <f t="shared" si="1"/>
        <v>11966150.35</v>
      </c>
      <c r="J4" s="54">
        <f t="shared" si="1"/>
        <v>16962808.25</v>
      </c>
      <c r="K4" s="54">
        <f t="shared" si="1"/>
        <v>210858.8508</v>
      </c>
      <c r="L4" s="54">
        <f t="shared" si="1"/>
        <v>18073976.58</v>
      </c>
      <c r="M4" s="54">
        <f t="shared" si="1"/>
        <v>4442088.98</v>
      </c>
      <c r="N4" s="54">
        <f t="shared" si="1"/>
        <v>26500074.12</v>
      </c>
      <c r="O4" s="54">
        <f t="shared" si="1"/>
        <v>9741851.075</v>
      </c>
      <c r="P4" s="13">
        <v>2.5464249337835997E8</v>
      </c>
      <c r="R4" s="72">
        <v>3.046002336174E7</v>
      </c>
      <c r="S4" s="72">
        <v>3.965782454651E7</v>
      </c>
      <c r="T4" s="72">
        <v>3.930424491145E7</v>
      </c>
      <c r="U4" s="72">
        <v>2.611024011095E7</v>
      </c>
      <c r="V4" s="72">
        <v>2.368159162707E7</v>
      </c>
      <c r="W4" s="72">
        <v>1.5732603578030001E7</v>
      </c>
      <c r="X4" s="72">
        <v>1.1966150347620001E7</v>
      </c>
      <c r="Y4" s="72">
        <v>1.69628082548E7</v>
      </c>
      <c r="Z4" s="72">
        <v>210858.85078</v>
      </c>
      <c r="AA4" s="72">
        <v>1.8073976580939997E7</v>
      </c>
      <c r="AB4" s="72">
        <v>4442088.97992</v>
      </c>
      <c r="AC4" s="72">
        <v>2.650007412395E7</v>
      </c>
      <c r="AD4" s="72">
        <v>9741851.07521</v>
      </c>
      <c r="AE4" s="72">
        <v>2.6284433634897E8</v>
      </c>
      <c r="AF4" s="66">
        <v>0.0</v>
      </c>
    </row>
    <row r="5" ht="18.0" customHeight="1">
      <c r="A5" s="7"/>
      <c r="B5" s="12" t="s">
        <v>21</v>
      </c>
      <c r="C5" s="14">
        <f t="shared" ref="C5:P5" si="2">C6+C8-(C7*0.4)-(C9*0.3)</f>
        <v>6620168.092</v>
      </c>
      <c r="D5" s="14">
        <f t="shared" si="2"/>
        <v>9691917.02</v>
      </c>
      <c r="E5" s="14">
        <f t="shared" si="2"/>
        <v>7167213.95</v>
      </c>
      <c r="F5" s="14">
        <f t="shared" si="2"/>
        <v>5664835.647</v>
      </c>
      <c r="G5" s="14">
        <f t="shared" si="2"/>
        <v>4658479.001</v>
      </c>
      <c r="H5" s="14">
        <f t="shared" si="2"/>
        <v>2434087.507</v>
      </c>
      <c r="I5" s="14">
        <f t="shared" si="2"/>
        <v>1796310.861</v>
      </c>
      <c r="J5" s="14">
        <f t="shared" si="2"/>
        <v>2563470.874</v>
      </c>
      <c r="K5" s="14">
        <f t="shared" si="2"/>
        <v>66013.24023</v>
      </c>
      <c r="L5" s="14">
        <f t="shared" si="2"/>
        <v>2683670.683</v>
      </c>
      <c r="M5" s="14">
        <f t="shared" si="2"/>
        <v>639744.1767</v>
      </c>
      <c r="N5" s="14">
        <f t="shared" si="2"/>
        <v>2781369.201</v>
      </c>
      <c r="O5" s="14">
        <f t="shared" si="2"/>
        <v>693483.3742</v>
      </c>
      <c r="P5" s="14">
        <f t="shared" si="2"/>
        <v>47460763.63</v>
      </c>
      <c r="Q5" s="15"/>
      <c r="R5" s="70">
        <v>3916116.03908</v>
      </c>
      <c r="S5" s="70">
        <v>8159102.10303</v>
      </c>
      <c r="T5" s="70">
        <v>3921926.7966</v>
      </c>
      <c r="U5" s="70">
        <v>2336581.50598</v>
      </c>
      <c r="V5" s="70">
        <v>2531217.52567</v>
      </c>
      <c r="W5" s="70">
        <v>1298552.85226</v>
      </c>
      <c r="X5" s="70">
        <v>1194491.96069</v>
      </c>
      <c r="Y5" s="70">
        <v>1097458.06602</v>
      </c>
      <c r="Z5" s="70">
        <v>78214.92873999999</v>
      </c>
      <c r="AA5" s="70">
        <v>919248.13774</v>
      </c>
      <c r="AB5" s="70">
        <v>494392.78029</v>
      </c>
      <c r="AC5" s="70">
        <v>1800110.5071400001</v>
      </c>
      <c r="AD5" s="70">
        <v>624950.20565</v>
      </c>
      <c r="AE5" s="70">
        <v>2.8372363408889998E7</v>
      </c>
      <c r="AF5" s="66">
        <v>0.0</v>
      </c>
    </row>
    <row r="6" ht="18.0" customHeight="1">
      <c r="A6" s="7"/>
      <c r="B6" s="17" t="s">
        <v>22</v>
      </c>
      <c r="C6" s="18">
        <f t="shared" ref="C6:P6" si="3">+R5</f>
        <v>3916116.039</v>
      </c>
      <c r="D6" s="18">
        <f t="shared" si="3"/>
        <v>8159102.103</v>
      </c>
      <c r="E6" s="18">
        <f t="shared" si="3"/>
        <v>3921926.797</v>
      </c>
      <c r="F6" s="18">
        <f t="shared" si="3"/>
        <v>2336581.506</v>
      </c>
      <c r="G6" s="18">
        <f t="shared" si="3"/>
        <v>2531217.526</v>
      </c>
      <c r="H6" s="18">
        <f t="shared" si="3"/>
        <v>1298552.852</v>
      </c>
      <c r="I6" s="18">
        <f t="shared" si="3"/>
        <v>1194491.961</v>
      </c>
      <c r="J6" s="18">
        <f t="shared" si="3"/>
        <v>1097458.066</v>
      </c>
      <c r="K6" s="18">
        <f t="shared" si="3"/>
        <v>78214.92874</v>
      </c>
      <c r="L6" s="18">
        <f t="shared" si="3"/>
        <v>919248.1377</v>
      </c>
      <c r="M6" s="18">
        <f t="shared" si="3"/>
        <v>494392.7803</v>
      </c>
      <c r="N6" s="18">
        <f t="shared" si="3"/>
        <v>1800110.507</v>
      </c>
      <c r="O6" s="18">
        <f t="shared" si="3"/>
        <v>624950.2057</v>
      </c>
      <c r="P6" s="18">
        <f t="shared" si="3"/>
        <v>28372363.41</v>
      </c>
      <c r="Q6" s="17"/>
      <c r="R6" s="69">
        <v>2605577.9239000003</v>
      </c>
      <c r="S6" s="69">
        <v>5549945.63842</v>
      </c>
      <c r="T6" s="69">
        <v>2395237.61912</v>
      </c>
      <c r="U6" s="69">
        <v>1037803.9513099999</v>
      </c>
      <c r="V6" s="69">
        <v>1395795.76495</v>
      </c>
      <c r="W6" s="69">
        <v>456192.78299000004</v>
      </c>
      <c r="X6" s="69">
        <v>480051.24023</v>
      </c>
      <c r="Y6" s="69">
        <v>757199.75475</v>
      </c>
      <c r="Z6" s="69">
        <v>57859.68589</v>
      </c>
      <c r="AA6" s="69">
        <v>445205.97274</v>
      </c>
      <c r="AB6" s="69">
        <v>375144.90075</v>
      </c>
      <c r="AC6" s="69">
        <v>1307726.12446</v>
      </c>
      <c r="AD6" s="69">
        <v>227310.0</v>
      </c>
      <c r="AE6" s="69">
        <v>1.709105135951E7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2605577.924</v>
      </c>
      <c r="D7" s="18">
        <f t="shared" si="4"/>
        <v>5549945.638</v>
      </c>
      <c r="E7" s="18">
        <f t="shared" si="4"/>
        <v>2395237.619</v>
      </c>
      <c r="F7" s="18">
        <f t="shared" si="4"/>
        <v>1037803.951</v>
      </c>
      <c r="G7" s="18">
        <f t="shared" si="4"/>
        <v>1395795.765</v>
      </c>
      <c r="H7" s="18">
        <f t="shared" si="4"/>
        <v>456192.783</v>
      </c>
      <c r="I7" s="18">
        <f t="shared" si="4"/>
        <v>480051.2402</v>
      </c>
      <c r="J7" s="18">
        <f t="shared" si="4"/>
        <v>757199.7548</v>
      </c>
      <c r="K7" s="18">
        <f t="shared" si="4"/>
        <v>57859.68589</v>
      </c>
      <c r="L7" s="18">
        <f t="shared" si="4"/>
        <v>445205.9727</v>
      </c>
      <c r="M7" s="18">
        <f t="shared" si="4"/>
        <v>375144.9008</v>
      </c>
      <c r="N7" s="18">
        <f t="shared" si="4"/>
        <v>1307726.124</v>
      </c>
      <c r="O7" s="18">
        <f t="shared" si="4"/>
        <v>227310</v>
      </c>
      <c r="P7" s="18">
        <f t="shared" si="4"/>
        <v>17091051.36</v>
      </c>
      <c r="Q7" s="17"/>
      <c r="R7" s="70">
        <v>4170377.18221</v>
      </c>
      <c r="S7" s="70">
        <v>4341447.14343</v>
      </c>
      <c r="T7" s="70">
        <v>4616574.04966</v>
      </c>
      <c r="U7" s="70">
        <v>4231131.10076</v>
      </c>
      <c r="V7" s="70">
        <v>2949210.3943499997</v>
      </c>
      <c r="W7" s="70">
        <v>1519889.4226900002</v>
      </c>
      <c r="X7" s="70">
        <v>861960.16105</v>
      </c>
      <c r="Y7" s="70">
        <v>1846171.28633</v>
      </c>
      <c r="Z7" s="70">
        <v>12610.805789999999</v>
      </c>
      <c r="AA7" s="70">
        <v>2042078.06046</v>
      </c>
      <c r="AB7" s="70">
        <v>315731.93345</v>
      </c>
      <c r="AC7" s="70">
        <v>1847553.16084</v>
      </c>
      <c r="AD7" s="70">
        <v>215981.74583</v>
      </c>
      <c r="AE7" s="70">
        <v>2.8970716446849998E7</v>
      </c>
      <c r="AF7" s="66">
        <v>0.0</v>
      </c>
    </row>
    <row r="8" ht="18.0" customHeight="1">
      <c r="A8" s="7"/>
      <c r="B8" s="17" t="s">
        <v>24</v>
      </c>
      <c r="C8" s="18">
        <f t="shared" ref="C8:P8" si="5">+R7</f>
        <v>4170377.182</v>
      </c>
      <c r="D8" s="18">
        <f t="shared" si="5"/>
        <v>4341447.143</v>
      </c>
      <c r="E8" s="18">
        <f t="shared" si="5"/>
        <v>4616574.05</v>
      </c>
      <c r="F8" s="18">
        <f t="shared" si="5"/>
        <v>4231131.101</v>
      </c>
      <c r="G8" s="18">
        <f t="shared" si="5"/>
        <v>2949210.394</v>
      </c>
      <c r="H8" s="18">
        <f t="shared" si="5"/>
        <v>1519889.423</v>
      </c>
      <c r="I8" s="18">
        <f t="shared" si="5"/>
        <v>861960.1611</v>
      </c>
      <c r="J8" s="18">
        <f t="shared" si="5"/>
        <v>1846171.286</v>
      </c>
      <c r="K8" s="18">
        <f t="shared" si="5"/>
        <v>12610.80579</v>
      </c>
      <c r="L8" s="18">
        <f t="shared" si="5"/>
        <v>2042078.06</v>
      </c>
      <c r="M8" s="18">
        <f t="shared" si="5"/>
        <v>315731.9335</v>
      </c>
      <c r="N8" s="18">
        <f t="shared" si="5"/>
        <v>1847553.161</v>
      </c>
      <c r="O8" s="18">
        <f t="shared" si="5"/>
        <v>215981.7458</v>
      </c>
      <c r="P8" s="18">
        <f t="shared" si="5"/>
        <v>28970716.45</v>
      </c>
      <c r="Q8" s="17"/>
      <c r="R8" s="69">
        <v>1413646.53406</v>
      </c>
      <c r="S8" s="69">
        <v>1962179.90376</v>
      </c>
      <c r="T8" s="69">
        <v>1377306.1607300001</v>
      </c>
      <c r="U8" s="69">
        <v>1625851.26558</v>
      </c>
      <c r="V8" s="69">
        <v>878768.70967</v>
      </c>
      <c r="W8" s="69">
        <v>672925.51423</v>
      </c>
      <c r="X8" s="69">
        <v>227069.21519999998</v>
      </c>
      <c r="Y8" s="69">
        <v>257595.25571</v>
      </c>
      <c r="Z8" s="69">
        <v>5562.06648</v>
      </c>
      <c r="AA8" s="69">
        <v>331910.42142</v>
      </c>
      <c r="AB8" s="69">
        <v>67741.92247</v>
      </c>
      <c r="AC8" s="69">
        <v>1144013.3916099998</v>
      </c>
      <c r="AD8" s="69">
        <v>188415.25764</v>
      </c>
      <c r="AE8" s="69">
        <v>1.015298561856E7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1413646.534</v>
      </c>
      <c r="D9" s="18">
        <f t="shared" si="6"/>
        <v>1962179.904</v>
      </c>
      <c r="E9" s="18">
        <f t="shared" si="6"/>
        <v>1377306.161</v>
      </c>
      <c r="F9" s="18">
        <f t="shared" si="6"/>
        <v>1625851.266</v>
      </c>
      <c r="G9" s="18">
        <f t="shared" si="6"/>
        <v>878768.7097</v>
      </c>
      <c r="H9" s="18">
        <f t="shared" si="6"/>
        <v>672925.5142</v>
      </c>
      <c r="I9" s="18">
        <f t="shared" si="6"/>
        <v>227069.2152</v>
      </c>
      <c r="J9" s="18">
        <f t="shared" si="6"/>
        <v>257595.2557</v>
      </c>
      <c r="K9" s="18">
        <f t="shared" si="6"/>
        <v>5562.06648</v>
      </c>
      <c r="L9" s="18">
        <f t="shared" si="6"/>
        <v>331910.4214</v>
      </c>
      <c r="M9" s="18">
        <f t="shared" si="6"/>
        <v>67741.92247</v>
      </c>
      <c r="N9" s="18">
        <f t="shared" si="6"/>
        <v>1144013.392</v>
      </c>
      <c r="O9" s="18">
        <f t="shared" si="6"/>
        <v>188415.2576</v>
      </c>
      <c r="P9" s="18">
        <f t="shared" si="6"/>
        <v>10152985.62</v>
      </c>
      <c r="Q9" s="17"/>
      <c r="R9" s="69">
        <v>4979570.09568</v>
      </c>
      <c r="S9" s="69">
        <v>3855727.38744</v>
      </c>
      <c r="T9" s="69">
        <v>5011897.1308</v>
      </c>
      <c r="U9" s="69">
        <v>4295395.0269</v>
      </c>
      <c r="V9" s="69">
        <v>3570002.64827</v>
      </c>
      <c r="W9" s="69">
        <v>2134374.4142</v>
      </c>
      <c r="X9" s="69">
        <v>1287786.27748</v>
      </c>
      <c r="Y9" s="69">
        <v>8130.44988</v>
      </c>
      <c r="Z9" s="69">
        <v>34005.45903</v>
      </c>
      <c r="AA9" s="69">
        <v>1088090.8062200001</v>
      </c>
      <c r="AB9" s="69">
        <v>340255.71329000004</v>
      </c>
      <c r="AC9" s="69">
        <v>3264414.19158</v>
      </c>
      <c r="AD9" s="69">
        <v>13248.74113</v>
      </c>
      <c r="AE9" s="69">
        <v>2.9882898341900002E7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11967161.19</v>
      </c>
      <c r="D10" s="14">
        <f t="shared" si="7"/>
        <v>13408659.28</v>
      </c>
      <c r="E10" s="14">
        <f t="shared" si="7"/>
        <v>14814788.62</v>
      </c>
      <c r="F10" s="14">
        <f t="shared" si="7"/>
        <v>8893399.534</v>
      </c>
      <c r="G10" s="14">
        <f t="shared" si="7"/>
        <v>8407777.153</v>
      </c>
      <c r="H10" s="14">
        <f t="shared" si="7"/>
        <v>4630412.128</v>
      </c>
      <c r="I10" s="14">
        <f t="shared" si="7"/>
        <v>2905821.746</v>
      </c>
      <c r="J10" s="14">
        <f t="shared" si="7"/>
        <v>3848445.115</v>
      </c>
      <c r="K10" s="14">
        <f t="shared" si="7"/>
        <v>55237.23749</v>
      </c>
      <c r="L10" s="14">
        <f t="shared" si="7"/>
        <v>5318490.528</v>
      </c>
      <c r="M10" s="14">
        <f t="shared" si="7"/>
        <v>746780.7538</v>
      </c>
      <c r="N10" s="14">
        <f t="shared" si="7"/>
        <v>7277589.368</v>
      </c>
      <c r="O10" s="14">
        <f t="shared" si="7"/>
        <v>2029663.539</v>
      </c>
      <c r="P10" s="14">
        <f t="shared" si="7"/>
        <v>84304226.19</v>
      </c>
      <c r="Q10" s="15"/>
      <c r="R10" s="69">
        <v>6984719.46229</v>
      </c>
      <c r="S10" s="69">
        <v>9552407.65061</v>
      </c>
      <c r="T10" s="69">
        <v>9793579.54603</v>
      </c>
      <c r="U10" s="69">
        <v>4595125.88238</v>
      </c>
      <c r="V10" s="69">
        <v>4835545.28305</v>
      </c>
      <c r="W10" s="69">
        <v>2495421.81875</v>
      </c>
      <c r="X10" s="69">
        <v>1613593.98894</v>
      </c>
      <c r="Y10" s="69">
        <v>3838371.3000700003</v>
      </c>
      <c r="Z10" s="69">
        <v>21219.73498</v>
      </c>
      <c r="AA10" s="69">
        <v>4229845.76738</v>
      </c>
      <c r="AB10" s="69">
        <v>405081.16229</v>
      </c>
      <c r="AC10" s="69">
        <v>4012174.04914</v>
      </c>
      <c r="AD10" s="69">
        <v>2014917.6978499999</v>
      </c>
      <c r="AE10" s="69">
        <v>5.439200334376E7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4979570.096</v>
      </c>
      <c r="D11" s="18">
        <f t="shared" si="8"/>
        <v>3855727.387</v>
      </c>
      <c r="E11" s="18">
        <f t="shared" si="8"/>
        <v>5011897.131</v>
      </c>
      <c r="F11" s="18">
        <f t="shared" si="8"/>
        <v>4295395.027</v>
      </c>
      <c r="G11" s="18">
        <f t="shared" si="8"/>
        <v>3570002.648</v>
      </c>
      <c r="H11" s="18">
        <f t="shared" si="8"/>
        <v>2134374.414</v>
      </c>
      <c r="I11" s="18">
        <f t="shared" si="8"/>
        <v>1287786.277</v>
      </c>
      <c r="J11" s="18">
        <f t="shared" si="8"/>
        <v>8130.44988</v>
      </c>
      <c r="K11" s="18">
        <f t="shared" si="8"/>
        <v>34005.45903</v>
      </c>
      <c r="L11" s="18">
        <f t="shared" si="8"/>
        <v>1088090.806</v>
      </c>
      <c r="M11" s="18">
        <f t="shared" si="8"/>
        <v>340255.7133</v>
      </c>
      <c r="N11" s="18">
        <f t="shared" si="8"/>
        <v>3264414.192</v>
      </c>
      <c r="O11" s="18">
        <f t="shared" si="8"/>
        <v>13248.74113</v>
      </c>
      <c r="P11" s="18">
        <f t="shared" si="8"/>
        <v>29882898.34</v>
      </c>
      <c r="Q11" s="17"/>
      <c r="R11" s="69">
        <v>2871.62909</v>
      </c>
      <c r="S11" s="69">
        <v>524.23753</v>
      </c>
      <c r="T11" s="69">
        <v>9311.94437</v>
      </c>
      <c r="U11" s="69">
        <v>2878.62427</v>
      </c>
      <c r="V11" s="69">
        <v>2229.22212</v>
      </c>
      <c r="W11" s="69">
        <v>615.89539</v>
      </c>
      <c r="X11" s="69">
        <v>4441.47984</v>
      </c>
      <c r="Y11" s="69">
        <v>1943.3648799999999</v>
      </c>
      <c r="Z11" s="69">
        <v>12.043479999999999</v>
      </c>
      <c r="AA11" s="69">
        <v>553.95411</v>
      </c>
      <c r="AB11" s="69">
        <v>1443.87823</v>
      </c>
      <c r="AC11" s="69">
        <v>1001.12725</v>
      </c>
      <c r="AD11" s="69">
        <v>1497.09995</v>
      </c>
      <c r="AE11" s="69">
        <v>29324.50051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6984719.462</v>
      </c>
      <c r="D12" s="18">
        <f t="shared" si="9"/>
        <v>9552407.651</v>
      </c>
      <c r="E12" s="18">
        <f t="shared" si="9"/>
        <v>9793579.546</v>
      </c>
      <c r="F12" s="18">
        <f t="shared" si="9"/>
        <v>4595125.882</v>
      </c>
      <c r="G12" s="18">
        <f t="shared" si="9"/>
        <v>4835545.283</v>
      </c>
      <c r="H12" s="18">
        <f t="shared" si="9"/>
        <v>2495421.819</v>
      </c>
      <c r="I12" s="18">
        <f t="shared" si="9"/>
        <v>1613593.989</v>
      </c>
      <c r="J12" s="18">
        <f t="shared" si="9"/>
        <v>3838371.3</v>
      </c>
      <c r="K12" s="18">
        <f t="shared" si="9"/>
        <v>21219.73498</v>
      </c>
      <c r="L12" s="18">
        <f t="shared" si="9"/>
        <v>4229845.767</v>
      </c>
      <c r="M12" s="18">
        <f t="shared" si="9"/>
        <v>405081.1623</v>
      </c>
      <c r="N12" s="18">
        <f t="shared" si="9"/>
        <v>4012174.049</v>
      </c>
      <c r="O12" s="18">
        <f t="shared" si="9"/>
        <v>2014917.698</v>
      </c>
      <c r="P12" s="18">
        <f t="shared" si="9"/>
        <v>54392003.34</v>
      </c>
      <c r="Q12" s="17"/>
    </row>
    <row r="13" ht="20.25" customHeight="1">
      <c r="A13" s="7"/>
      <c r="B13" s="17" t="s">
        <v>204</v>
      </c>
      <c r="C13" s="18">
        <f t="shared" ref="C13:P13" si="10">+R11</f>
        <v>2871.62909</v>
      </c>
      <c r="D13" s="18">
        <f t="shared" si="10"/>
        <v>524.23753</v>
      </c>
      <c r="E13" s="18">
        <f t="shared" si="10"/>
        <v>9311.94437</v>
      </c>
      <c r="F13" s="18">
        <f t="shared" si="10"/>
        <v>2878.62427</v>
      </c>
      <c r="G13" s="18">
        <f t="shared" si="10"/>
        <v>2229.22212</v>
      </c>
      <c r="H13" s="18">
        <f t="shared" si="10"/>
        <v>615.89539</v>
      </c>
      <c r="I13" s="18">
        <f t="shared" si="10"/>
        <v>4441.47984</v>
      </c>
      <c r="J13" s="18">
        <f t="shared" si="10"/>
        <v>1943.36488</v>
      </c>
      <c r="K13" s="18">
        <f t="shared" si="10"/>
        <v>12.04348</v>
      </c>
      <c r="L13" s="18">
        <f t="shared" si="10"/>
        <v>553.95411</v>
      </c>
      <c r="M13" s="18">
        <f t="shared" si="10"/>
        <v>1443.87823</v>
      </c>
      <c r="N13" s="18">
        <f t="shared" si="10"/>
        <v>1001.12725</v>
      </c>
      <c r="O13" s="18">
        <f t="shared" si="10"/>
        <v>1497.09995</v>
      </c>
      <c r="P13" s="18">
        <f t="shared" si="10"/>
        <v>29324.50051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  <c r="Q15" s="23"/>
    </row>
    <row r="16" ht="19.5" customHeight="1">
      <c r="B16" s="19" t="s">
        <v>205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12">C16*C10</f>
        <v>347047.6744</v>
      </c>
      <c r="D17" s="27">
        <f t="shared" si="12"/>
        <v>388851.119</v>
      </c>
      <c r="E17" s="27">
        <f t="shared" si="12"/>
        <v>429628.87</v>
      </c>
      <c r="F17" s="27">
        <f t="shared" si="12"/>
        <v>257908.5865</v>
      </c>
      <c r="G17" s="27">
        <f t="shared" si="12"/>
        <v>243825.5374</v>
      </c>
      <c r="H17" s="27">
        <f t="shared" si="12"/>
        <v>134281.9517</v>
      </c>
      <c r="I17" s="27">
        <f t="shared" si="12"/>
        <v>84268.83064</v>
      </c>
      <c r="J17" s="27">
        <f t="shared" si="12"/>
        <v>111604.9083</v>
      </c>
      <c r="K17" s="27">
        <f t="shared" si="12"/>
        <v>1601.879887</v>
      </c>
      <c r="L17" s="27">
        <f t="shared" si="12"/>
        <v>154236.2253</v>
      </c>
      <c r="M17" s="27">
        <f t="shared" si="12"/>
        <v>21656.64186</v>
      </c>
      <c r="N17" s="27">
        <f t="shared" si="12"/>
        <v>211050.0917</v>
      </c>
      <c r="O17" s="27">
        <f t="shared" si="12"/>
        <v>58860.24263</v>
      </c>
      <c r="P17" s="27">
        <f t="shared" si="12"/>
        <v>2444822.559</v>
      </c>
      <c r="Q17" s="28"/>
    </row>
    <row r="18" ht="29.25" customHeight="1">
      <c r="B18" s="29" t="s">
        <v>206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13">C9*C18</f>
        <v>989552.5738</v>
      </c>
      <c r="D19" s="27">
        <f t="shared" si="13"/>
        <v>1373525.933</v>
      </c>
      <c r="E19" s="27">
        <f t="shared" si="13"/>
        <v>964114.3125</v>
      </c>
      <c r="F19" s="27">
        <f t="shared" si="13"/>
        <v>1138095.886</v>
      </c>
      <c r="G19" s="27">
        <f t="shared" si="13"/>
        <v>615138.0968</v>
      </c>
      <c r="H19" s="27">
        <f t="shared" si="13"/>
        <v>471047.86</v>
      </c>
      <c r="I19" s="27">
        <f t="shared" si="13"/>
        <v>158948.4506</v>
      </c>
      <c r="J19" s="27">
        <f t="shared" si="13"/>
        <v>180316.679</v>
      </c>
      <c r="K19" s="27">
        <f t="shared" si="13"/>
        <v>3893.446536</v>
      </c>
      <c r="L19" s="27">
        <f t="shared" si="13"/>
        <v>232337.295</v>
      </c>
      <c r="M19" s="27">
        <f t="shared" si="13"/>
        <v>47419.34573</v>
      </c>
      <c r="N19" s="27">
        <f t="shared" si="13"/>
        <v>800809.3741</v>
      </c>
      <c r="O19" s="27">
        <f t="shared" si="13"/>
        <v>131890.6803</v>
      </c>
      <c r="P19" s="27">
        <f t="shared" si="13"/>
        <v>7107089.933</v>
      </c>
      <c r="Q19" s="28"/>
    </row>
    <row r="20" ht="31.5" customHeight="1">
      <c r="B20" s="29" t="s">
        <v>207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14">C20*C4</f>
        <v>1431621.098</v>
      </c>
      <c r="D21" s="27">
        <f t="shared" si="14"/>
        <v>1863917.754</v>
      </c>
      <c r="E21" s="27">
        <f t="shared" si="14"/>
        <v>1847299.511</v>
      </c>
      <c r="F21" s="27">
        <f t="shared" si="14"/>
        <v>1227181.285</v>
      </c>
      <c r="G21" s="27">
        <f t="shared" si="14"/>
        <v>1113034.806</v>
      </c>
      <c r="H21" s="27">
        <f t="shared" si="14"/>
        <v>739432.3682</v>
      </c>
      <c r="I21" s="27">
        <f t="shared" si="14"/>
        <v>562409.0663</v>
      </c>
      <c r="J21" s="27">
        <f t="shared" si="14"/>
        <v>797251.988</v>
      </c>
      <c r="K21" s="27">
        <f t="shared" si="14"/>
        <v>9910.365987</v>
      </c>
      <c r="L21" s="27">
        <f t="shared" si="14"/>
        <v>849476.8993</v>
      </c>
      <c r="M21" s="27">
        <f t="shared" si="14"/>
        <v>208778.1821</v>
      </c>
      <c r="N21" s="27">
        <f t="shared" si="14"/>
        <v>1245503.484</v>
      </c>
      <c r="O21" s="27">
        <f t="shared" si="14"/>
        <v>457867.0005</v>
      </c>
      <c r="P21" s="27">
        <f t="shared" si="14"/>
        <v>11968197.19</v>
      </c>
      <c r="Q21" s="28"/>
    </row>
    <row r="22" ht="32.25" customHeight="1">
      <c r="B22" s="29" t="s">
        <v>208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16">C5-C21</f>
        <v>5188546.994</v>
      </c>
      <c r="D26" s="27">
        <f t="shared" si="16"/>
        <v>7827999.266</v>
      </c>
      <c r="E26" s="27">
        <f t="shared" si="16"/>
        <v>5319914.44</v>
      </c>
      <c r="F26" s="27">
        <f t="shared" si="16"/>
        <v>4437654.361</v>
      </c>
      <c r="G26" s="27">
        <f t="shared" si="16"/>
        <v>3545444.195</v>
      </c>
      <c r="H26" s="27">
        <f t="shared" si="16"/>
        <v>1694655.139</v>
      </c>
      <c r="I26" s="27">
        <f t="shared" si="16"/>
        <v>1233901.795</v>
      </c>
      <c r="J26" s="27">
        <f t="shared" si="16"/>
        <v>1766218.886</v>
      </c>
      <c r="K26" s="27">
        <f t="shared" si="16"/>
        <v>56102.87424</v>
      </c>
      <c r="L26" s="27">
        <f t="shared" si="16"/>
        <v>1834193.783</v>
      </c>
      <c r="M26" s="27">
        <f t="shared" si="16"/>
        <v>430965.9946</v>
      </c>
      <c r="N26" s="27">
        <f t="shared" si="16"/>
        <v>1535865.717</v>
      </c>
      <c r="O26" s="27">
        <f t="shared" si="16"/>
        <v>235616.3737</v>
      </c>
      <c r="P26" s="27">
        <f t="shared" si="16"/>
        <v>35492566.44</v>
      </c>
      <c r="Q26" s="28"/>
    </row>
    <row r="27" ht="18.75" customHeight="1">
      <c r="B27" s="40" t="s">
        <v>42</v>
      </c>
      <c r="C27" s="41">
        <f t="shared" ref="C27:P27" si="17">C26/C17</f>
        <v>14.95053094</v>
      </c>
      <c r="D27" s="41">
        <f t="shared" si="17"/>
        <v>20.13109615</v>
      </c>
      <c r="E27" s="41">
        <f t="shared" si="17"/>
        <v>12.38258136</v>
      </c>
      <c r="F27" s="41">
        <f t="shared" si="17"/>
        <v>17.20630717</v>
      </c>
      <c r="G27" s="41">
        <f t="shared" si="17"/>
        <v>14.54090589</v>
      </c>
      <c r="H27" s="41">
        <f t="shared" si="17"/>
        <v>12.62012592</v>
      </c>
      <c r="I27" s="41">
        <f t="shared" si="17"/>
        <v>14.64244591</v>
      </c>
      <c r="J27" s="41">
        <f t="shared" si="17"/>
        <v>15.82563807</v>
      </c>
      <c r="K27" s="41">
        <f t="shared" si="17"/>
        <v>35.02314667</v>
      </c>
      <c r="L27" s="41">
        <f t="shared" si="17"/>
        <v>11.89210758</v>
      </c>
      <c r="M27" s="41">
        <f t="shared" si="17"/>
        <v>19.89994559</v>
      </c>
      <c r="N27" s="41">
        <f t="shared" si="17"/>
        <v>7.27725681</v>
      </c>
      <c r="O27" s="41">
        <f t="shared" si="17"/>
        <v>4.002979993</v>
      </c>
      <c r="P27" s="41">
        <f t="shared" si="17"/>
        <v>14.51744066</v>
      </c>
      <c r="Q27" s="42"/>
    </row>
    <row r="28" ht="18.75" customHeight="1">
      <c r="B28" s="40" t="s">
        <v>43</v>
      </c>
      <c r="C28" s="41">
        <f t="shared" ref="C28:P28" si="18">((C26)/C10)*100</f>
        <v>43.35653972</v>
      </c>
      <c r="D28" s="41">
        <f t="shared" si="18"/>
        <v>58.38017885</v>
      </c>
      <c r="E28" s="41">
        <f t="shared" si="18"/>
        <v>35.90948596</v>
      </c>
      <c r="F28" s="41">
        <f t="shared" si="18"/>
        <v>49.8982908</v>
      </c>
      <c r="G28" s="41">
        <f t="shared" si="18"/>
        <v>42.16862709</v>
      </c>
      <c r="H28" s="41">
        <f t="shared" si="18"/>
        <v>36.59836516</v>
      </c>
      <c r="I28" s="41">
        <f t="shared" si="18"/>
        <v>42.46309315</v>
      </c>
      <c r="J28" s="41">
        <f t="shared" si="18"/>
        <v>45.8943504</v>
      </c>
      <c r="K28" s="41">
        <f t="shared" si="18"/>
        <v>101.5671254</v>
      </c>
      <c r="L28" s="41">
        <f t="shared" si="18"/>
        <v>34.48711197</v>
      </c>
      <c r="M28" s="41">
        <f t="shared" si="18"/>
        <v>57.70984221</v>
      </c>
      <c r="N28" s="41">
        <f t="shared" si="18"/>
        <v>21.10404475</v>
      </c>
      <c r="O28" s="41">
        <f t="shared" si="18"/>
        <v>11.60864198</v>
      </c>
      <c r="P28" s="41">
        <f t="shared" si="18"/>
        <v>42.10057792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9">C6-(0.4*C7)+C19-C21</f>
        <v>2431816.345</v>
      </c>
      <c r="D30" s="27">
        <f t="shared" si="19"/>
        <v>5448732.027</v>
      </c>
      <c r="E30" s="27">
        <f t="shared" si="19"/>
        <v>2080646.551</v>
      </c>
      <c r="F30" s="27">
        <f t="shared" si="19"/>
        <v>1832374.526</v>
      </c>
      <c r="G30" s="27">
        <f t="shared" si="19"/>
        <v>1475002.51</v>
      </c>
      <c r="H30" s="27">
        <f t="shared" si="19"/>
        <v>847691.2309</v>
      </c>
      <c r="I30" s="27">
        <f t="shared" si="19"/>
        <v>599010.8489</v>
      </c>
      <c r="J30" s="27">
        <f t="shared" si="19"/>
        <v>177642.8551</v>
      </c>
      <c r="K30" s="27">
        <f t="shared" si="19"/>
        <v>49054.13493</v>
      </c>
      <c r="L30" s="27">
        <f t="shared" si="19"/>
        <v>124026.1443</v>
      </c>
      <c r="M30" s="27">
        <f t="shared" si="19"/>
        <v>182975.9837</v>
      </c>
      <c r="N30" s="27">
        <f t="shared" si="19"/>
        <v>832325.9477</v>
      </c>
      <c r="O30" s="27">
        <f t="shared" si="19"/>
        <v>208049.8855</v>
      </c>
      <c r="P30" s="27">
        <f t="shared" si="19"/>
        <v>16674835.61</v>
      </c>
      <c r="Q30" s="28"/>
    </row>
    <row r="31" ht="18.75" customHeight="1">
      <c r="B31" s="40" t="s">
        <v>42</v>
      </c>
      <c r="C31" s="41">
        <f t="shared" ref="C31:P31" si="20">C30/C17</f>
        <v>7.007153554</v>
      </c>
      <c r="D31" s="41">
        <f t="shared" si="20"/>
        <v>14.01238613</v>
      </c>
      <c r="E31" s="41">
        <f t="shared" si="20"/>
        <v>4.842892775</v>
      </c>
      <c r="F31" s="41">
        <f t="shared" si="20"/>
        <v>7.10474417</v>
      </c>
      <c r="G31" s="41">
        <f t="shared" si="20"/>
        <v>6.049417651</v>
      </c>
      <c r="H31" s="41">
        <f t="shared" si="20"/>
        <v>6.31277115</v>
      </c>
      <c r="I31" s="41">
        <f t="shared" si="20"/>
        <v>7.108332278</v>
      </c>
      <c r="J31" s="41">
        <f t="shared" si="20"/>
        <v>1.59171185</v>
      </c>
      <c r="K31" s="41">
        <f t="shared" si="20"/>
        <v>30.62285464</v>
      </c>
      <c r="L31" s="41">
        <f t="shared" si="20"/>
        <v>0.8041310924</v>
      </c>
      <c r="M31" s="41">
        <f t="shared" si="20"/>
        <v>8.448954591</v>
      </c>
      <c r="N31" s="41">
        <f t="shared" si="20"/>
        <v>3.94373649</v>
      </c>
      <c r="O31" s="41">
        <f t="shared" si="20"/>
        <v>3.534641996</v>
      </c>
      <c r="P31" s="41">
        <f t="shared" si="20"/>
        <v>6.820468645</v>
      </c>
      <c r="Q31" s="42"/>
    </row>
    <row r="32" ht="18.75" customHeight="1">
      <c r="B32" s="40" t="s">
        <v>43</v>
      </c>
      <c r="C32" s="41">
        <f t="shared" ref="C32:P32" si="21">((C30/C10)*100)</f>
        <v>20.32074531</v>
      </c>
      <c r="D32" s="41">
        <f t="shared" si="21"/>
        <v>40.63591978</v>
      </c>
      <c r="E32" s="41">
        <f t="shared" si="21"/>
        <v>14.04438905</v>
      </c>
      <c r="F32" s="41">
        <f t="shared" si="21"/>
        <v>20.60375809</v>
      </c>
      <c r="G32" s="41">
        <f t="shared" si="21"/>
        <v>17.54331119</v>
      </c>
      <c r="H32" s="41">
        <f t="shared" si="21"/>
        <v>18.30703634</v>
      </c>
      <c r="I32" s="41">
        <f t="shared" si="21"/>
        <v>20.61416361</v>
      </c>
      <c r="J32" s="41">
        <f t="shared" si="21"/>
        <v>4.615964366</v>
      </c>
      <c r="K32" s="41">
        <f t="shared" si="21"/>
        <v>88.80627845</v>
      </c>
      <c r="L32" s="41">
        <f t="shared" si="21"/>
        <v>2.331980168</v>
      </c>
      <c r="M32" s="41">
        <f t="shared" si="21"/>
        <v>24.50196831</v>
      </c>
      <c r="N32" s="41">
        <f t="shared" si="21"/>
        <v>11.43683582</v>
      </c>
      <c r="O32" s="41">
        <f t="shared" si="21"/>
        <v>10.25046179</v>
      </c>
      <c r="P32" s="41">
        <f t="shared" si="21"/>
        <v>19.77935907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6.71"/>
    <col customWidth="1" min="12" max="14" width="8.71"/>
    <col customWidth="1" min="15" max="15" width="9.86"/>
    <col customWidth="1" min="16" max="16" width="22.0"/>
    <col customWidth="1" min="17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168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54">
        <f t="shared" ref="C4:O4" si="1">+R4</f>
        <v>31150160.79</v>
      </c>
      <c r="D4" s="54">
        <f t="shared" si="1"/>
        <v>39931329.75</v>
      </c>
      <c r="E4" s="54">
        <f t="shared" si="1"/>
        <v>39208872.29</v>
      </c>
      <c r="F4" s="54">
        <f t="shared" si="1"/>
        <v>25820034.69</v>
      </c>
      <c r="G4" s="54">
        <f t="shared" si="1"/>
        <v>23898059.85</v>
      </c>
      <c r="H4" s="54">
        <f t="shared" si="1"/>
        <v>15886549.02</v>
      </c>
      <c r="I4" s="54">
        <f t="shared" si="1"/>
        <v>12133177.05</v>
      </c>
      <c r="J4" s="54">
        <f t="shared" si="1"/>
        <v>17097300.09</v>
      </c>
      <c r="K4" s="54">
        <f t="shared" si="1"/>
        <v>207415.191</v>
      </c>
      <c r="L4" s="54">
        <f t="shared" si="1"/>
        <v>18503398.34</v>
      </c>
      <c r="M4" s="54">
        <f t="shared" si="1"/>
        <v>4326971.686</v>
      </c>
      <c r="N4" s="54">
        <f t="shared" si="1"/>
        <v>27033542.22</v>
      </c>
      <c r="O4" s="54">
        <f t="shared" si="1"/>
        <v>9844296.028</v>
      </c>
      <c r="P4" s="13">
        <v>2.5464249337835997E8</v>
      </c>
      <c r="R4" s="66">
        <v>3.115016079325E7</v>
      </c>
      <c r="S4" s="66">
        <v>3.993132975016E7</v>
      </c>
      <c r="T4" s="66">
        <v>3.9208872293730006E7</v>
      </c>
      <c r="U4" s="66">
        <v>2.5820034687909998E7</v>
      </c>
      <c r="V4" s="66">
        <v>2.38980598477E7</v>
      </c>
      <c r="W4" s="66">
        <v>1.5886549022030002E7</v>
      </c>
      <c r="X4" s="66">
        <v>1.213317705222E7</v>
      </c>
      <c r="Y4" s="66">
        <v>1.709730008567E7</v>
      </c>
      <c r="Z4" s="66">
        <v>207415.19100999998</v>
      </c>
      <c r="AA4" s="66">
        <v>1.8503398337279998E7</v>
      </c>
      <c r="AB4" s="66">
        <v>4326971.68571</v>
      </c>
      <c r="AC4" s="66">
        <v>2.703354221782E7</v>
      </c>
      <c r="AD4" s="66">
        <v>9844296.02798</v>
      </c>
      <c r="AE4" s="66">
        <v>2.6504110699247E8</v>
      </c>
      <c r="AF4" s="66">
        <v>0.0</v>
      </c>
    </row>
    <row r="5" ht="18.0" customHeight="1">
      <c r="A5" s="7"/>
      <c r="B5" s="12" t="s">
        <v>21</v>
      </c>
      <c r="C5" s="14">
        <f t="shared" ref="C5:P5" si="2">C6+C8-(C7*0.4)-(C9*0.3)</f>
        <v>7075920.551</v>
      </c>
      <c r="D5" s="14">
        <f t="shared" si="2"/>
        <v>9615389.958</v>
      </c>
      <c r="E5" s="14">
        <f t="shared" si="2"/>
        <v>6986196.569</v>
      </c>
      <c r="F5" s="14">
        <f t="shared" si="2"/>
        <v>5660110.291</v>
      </c>
      <c r="G5" s="14">
        <f t="shared" si="2"/>
        <v>4744517.594</v>
      </c>
      <c r="H5" s="14">
        <f t="shared" si="2"/>
        <v>2404072.341</v>
      </c>
      <c r="I5" s="14">
        <f t="shared" si="2"/>
        <v>1788641.161</v>
      </c>
      <c r="J5" s="14">
        <f t="shared" si="2"/>
        <v>2591259.622</v>
      </c>
      <c r="K5" s="14">
        <f t="shared" si="2"/>
        <v>65801.72376</v>
      </c>
      <c r="L5" s="14">
        <f t="shared" si="2"/>
        <v>2745083.604</v>
      </c>
      <c r="M5" s="14">
        <f t="shared" si="2"/>
        <v>545712.1446</v>
      </c>
      <c r="N5" s="14">
        <f t="shared" si="2"/>
        <v>3114188.226</v>
      </c>
      <c r="O5" s="14">
        <f t="shared" si="2"/>
        <v>659586.133</v>
      </c>
      <c r="P5" s="14">
        <f t="shared" si="2"/>
        <v>47996479.92</v>
      </c>
      <c r="Q5" s="15"/>
      <c r="R5" s="66">
        <v>4039716.74693</v>
      </c>
      <c r="S5" s="66">
        <v>7902435.02376</v>
      </c>
      <c r="T5" s="66">
        <v>3806314.0299</v>
      </c>
      <c r="U5" s="66">
        <v>2036697.15513</v>
      </c>
      <c r="V5" s="66">
        <v>2873888.9511100003</v>
      </c>
      <c r="W5" s="66">
        <v>1387048.01721</v>
      </c>
      <c r="X5" s="66">
        <v>1259647.40049</v>
      </c>
      <c r="Y5" s="66">
        <v>961428.99449</v>
      </c>
      <c r="Z5" s="66">
        <v>78885.40666</v>
      </c>
      <c r="AA5" s="66">
        <v>1197293.27795</v>
      </c>
      <c r="AB5" s="66">
        <v>351287.78512</v>
      </c>
      <c r="AC5" s="66">
        <v>2224637.3192800004</v>
      </c>
      <c r="AD5" s="66">
        <v>622850.2346900001</v>
      </c>
      <c r="AE5" s="66">
        <v>2.8742130342720002E7</v>
      </c>
      <c r="AF5" s="66">
        <v>0.0</v>
      </c>
    </row>
    <row r="6" ht="18.0" customHeight="1">
      <c r="A6" s="7"/>
      <c r="B6" s="17" t="s">
        <v>22</v>
      </c>
      <c r="C6" s="18">
        <f t="shared" ref="C6:P6" si="3">+R5</f>
        <v>4039716.747</v>
      </c>
      <c r="D6" s="18">
        <f t="shared" si="3"/>
        <v>7902435.024</v>
      </c>
      <c r="E6" s="18">
        <f t="shared" si="3"/>
        <v>3806314.03</v>
      </c>
      <c r="F6" s="18">
        <f t="shared" si="3"/>
        <v>2036697.155</v>
      </c>
      <c r="G6" s="18">
        <f t="shared" si="3"/>
        <v>2873888.951</v>
      </c>
      <c r="H6" s="18">
        <f t="shared" si="3"/>
        <v>1387048.017</v>
      </c>
      <c r="I6" s="18">
        <f t="shared" si="3"/>
        <v>1259647.4</v>
      </c>
      <c r="J6" s="18">
        <f t="shared" si="3"/>
        <v>961428.9945</v>
      </c>
      <c r="K6" s="18">
        <f t="shared" si="3"/>
        <v>78885.40666</v>
      </c>
      <c r="L6" s="18">
        <f t="shared" si="3"/>
        <v>1197293.278</v>
      </c>
      <c r="M6" s="18">
        <f t="shared" si="3"/>
        <v>351287.7851</v>
      </c>
      <c r="N6" s="18">
        <f t="shared" si="3"/>
        <v>2224637.319</v>
      </c>
      <c r="O6" s="18">
        <f t="shared" si="3"/>
        <v>622850.2347</v>
      </c>
      <c r="P6" s="18">
        <f t="shared" si="3"/>
        <v>28742130.34</v>
      </c>
      <c r="Q6" s="17"/>
      <c r="R6" s="66">
        <v>2673160.8381399997</v>
      </c>
      <c r="S6" s="66">
        <v>5391873.84</v>
      </c>
      <c r="T6" s="66">
        <v>2362814.45139</v>
      </c>
      <c r="U6" s="66">
        <v>728065.49775</v>
      </c>
      <c r="V6" s="66">
        <v>1682906.37407</v>
      </c>
      <c r="W6" s="66">
        <v>615112.5458600001</v>
      </c>
      <c r="X6" s="66">
        <v>589654.9532400001</v>
      </c>
      <c r="Y6" s="66">
        <v>626910.64832</v>
      </c>
      <c r="Z6" s="66">
        <v>60204.337530000004</v>
      </c>
      <c r="AA6" s="66">
        <v>702427.90681</v>
      </c>
      <c r="AB6" s="66">
        <v>236924.9108</v>
      </c>
      <c r="AC6" s="66">
        <v>1568344.51544</v>
      </c>
      <c r="AD6" s="66">
        <v>227310.0</v>
      </c>
      <c r="AE6" s="66">
        <v>1.7465710819349997E7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2673160.838</v>
      </c>
      <c r="D7" s="18">
        <f t="shared" si="4"/>
        <v>5391873.84</v>
      </c>
      <c r="E7" s="18">
        <f t="shared" si="4"/>
        <v>2362814.451</v>
      </c>
      <c r="F7" s="18">
        <f t="shared" si="4"/>
        <v>728065.4978</v>
      </c>
      <c r="G7" s="18">
        <f t="shared" si="4"/>
        <v>1682906.374</v>
      </c>
      <c r="H7" s="18">
        <f t="shared" si="4"/>
        <v>615112.5459</v>
      </c>
      <c r="I7" s="18">
        <f t="shared" si="4"/>
        <v>589654.9532</v>
      </c>
      <c r="J7" s="18">
        <f t="shared" si="4"/>
        <v>626910.6483</v>
      </c>
      <c r="K7" s="18">
        <f t="shared" si="4"/>
        <v>60204.33753</v>
      </c>
      <c r="L7" s="18">
        <f t="shared" si="4"/>
        <v>702427.9068</v>
      </c>
      <c r="M7" s="18">
        <f t="shared" si="4"/>
        <v>236924.9108</v>
      </c>
      <c r="N7" s="18">
        <f t="shared" si="4"/>
        <v>1568344.515</v>
      </c>
      <c r="O7" s="18">
        <f t="shared" si="4"/>
        <v>227310</v>
      </c>
      <c r="P7" s="18">
        <f t="shared" si="4"/>
        <v>17465710.82</v>
      </c>
      <c r="Q7" s="17"/>
      <c r="R7" s="66">
        <v>4554798.795729999</v>
      </c>
      <c r="S7" s="66">
        <v>4481392.42479</v>
      </c>
      <c r="T7" s="66">
        <v>4550807.347680001</v>
      </c>
      <c r="U7" s="66">
        <v>4392815.1178</v>
      </c>
      <c r="V7" s="66">
        <v>2776644.6811100002</v>
      </c>
      <c r="W7" s="66">
        <v>1474595.3174</v>
      </c>
      <c r="X7" s="66">
        <v>834712.70577</v>
      </c>
      <c r="Y7" s="66">
        <v>1952260.51152</v>
      </c>
      <c r="Z7" s="66">
        <v>12688.90002</v>
      </c>
      <c r="AA7" s="66">
        <v>1998772.5077799999</v>
      </c>
      <c r="AB7" s="66">
        <v>310388.08470999997</v>
      </c>
      <c r="AC7" s="66">
        <v>1873725.7036400002</v>
      </c>
      <c r="AD7" s="66">
        <v>170607.73562</v>
      </c>
      <c r="AE7" s="66">
        <v>2.938420983357E7</v>
      </c>
      <c r="AF7" s="66">
        <v>0.0</v>
      </c>
    </row>
    <row r="8" ht="18.0" customHeight="1">
      <c r="A8" s="7"/>
      <c r="B8" s="17" t="s">
        <v>24</v>
      </c>
      <c r="C8" s="18">
        <f t="shared" ref="C8:P8" si="5">+R7</f>
        <v>4554798.796</v>
      </c>
      <c r="D8" s="18">
        <f t="shared" si="5"/>
        <v>4481392.425</v>
      </c>
      <c r="E8" s="18">
        <f t="shared" si="5"/>
        <v>4550807.348</v>
      </c>
      <c r="F8" s="18">
        <f t="shared" si="5"/>
        <v>4392815.118</v>
      </c>
      <c r="G8" s="18">
        <f t="shared" si="5"/>
        <v>2776644.681</v>
      </c>
      <c r="H8" s="18">
        <f t="shared" si="5"/>
        <v>1474595.317</v>
      </c>
      <c r="I8" s="18">
        <f t="shared" si="5"/>
        <v>834712.7058</v>
      </c>
      <c r="J8" s="18">
        <f t="shared" si="5"/>
        <v>1952260.512</v>
      </c>
      <c r="K8" s="18">
        <f t="shared" si="5"/>
        <v>12688.90002</v>
      </c>
      <c r="L8" s="18">
        <f t="shared" si="5"/>
        <v>1998772.508</v>
      </c>
      <c r="M8" s="18">
        <f t="shared" si="5"/>
        <v>310388.0847</v>
      </c>
      <c r="N8" s="18">
        <f t="shared" si="5"/>
        <v>1873725.704</v>
      </c>
      <c r="O8" s="18">
        <f t="shared" si="5"/>
        <v>170607.7356</v>
      </c>
      <c r="P8" s="18">
        <f t="shared" si="5"/>
        <v>29384209.83</v>
      </c>
      <c r="Q8" s="17"/>
      <c r="R8" s="66">
        <v>1497768.85413</v>
      </c>
      <c r="S8" s="66">
        <v>2038959.8494300002</v>
      </c>
      <c r="T8" s="66">
        <v>1419330.09324</v>
      </c>
      <c r="U8" s="66">
        <v>1593919.2767100001</v>
      </c>
      <c r="V8" s="66">
        <v>776178.29697</v>
      </c>
      <c r="W8" s="66">
        <v>705086.5826699999</v>
      </c>
      <c r="X8" s="66">
        <v>232856.54666999998</v>
      </c>
      <c r="Y8" s="66">
        <v>238885.41623</v>
      </c>
      <c r="Z8" s="66">
        <v>5636.15971</v>
      </c>
      <c r="AA8" s="66">
        <v>566703.39504</v>
      </c>
      <c r="AB8" s="66">
        <v>70645.86978000001</v>
      </c>
      <c r="AC8" s="66">
        <v>1189456.63663</v>
      </c>
      <c r="AD8" s="66">
        <v>143159.45765</v>
      </c>
      <c r="AE8" s="66">
        <v>1.047858643486E7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1497768.854</v>
      </c>
      <c r="D9" s="18">
        <f t="shared" si="6"/>
        <v>2038959.849</v>
      </c>
      <c r="E9" s="18">
        <f t="shared" si="6"/>
        <v>1419330.093</v>
      </c>
      <c r="F9" s="18">
        <f t="shared" si="6"/>
        <v>1593919.277</v>
      </c>
      <c r="G9" s="18">
        <f t="shared" si="6"/>
        <v>776178.297</v>
      </c>
      <c r="H9" s="18">
        <f t="shared" si="6"/>
        <v>705086.5827</v>
      </c>
      <c r="I9" s="18">
        <f t="shared" si="6"/>
        <v>232856.5467</v>
      </c>
      <c r="J9" s="18">
        <f t="shared" si="6"/>
        <v>238885.4162</v>
      </c>
      <c r="K9" s="18">
        <f t="shared" si="6"/>
        <v>5636.15971</v>
      </c>
      <c r="L9" s="18">
        <f t="shared" si="6"/>
        <v>566703.395</v>
      </c>
      <c r="M9" s="18">
        <f t="shared" si="6"/>
        <v>70645.86978</v>
      </c>
      <c r="N9" s="18">
        <f t="shared" si="6"/>
        <v>1189456.637</v>
      </c>
      <c r="O9" s="18">
        <f t="shared" si="6"/>
        <v>143159.4577</v>
      </c>
      <c r="P9" s="18">
        <f t="shared" si="6"/>
        <v>10478586.43</v>
      </c>
      <c r="Q9" s="17"/>
      <c r="R9" s="66">
        <v>5090740.45017</v>
      </c>
      <c r="S9" s="66">
        <v>4081817.7986</v>
      </c>
      <c r="T9" s="66">
        <v>4926266.18583</v>
      </c>
      <c r="U9" s="66">
        <v>4446923.08565</v>
      </c>
      <c r="V9" s="66">
        <v>3756414.34309</v>
      </c>
      <c r="W9" s="66">
        <v>2161900.3967399998</v>
      </c>
      <c r="X9" s="66">
        <v>1363650.8180799999</v>
      </c>
      <c r="Y9" s="66">
        <v>8859.298279999999</v>
      </c>
      <c r="Z9" s="66">
        <v>30848.72341</v>
      </c>
      <c r="AA9" s="66">
        <v>1116072.24117</v>
      </c>
      <c r="AB9" s="66">
        <v>287043.01106</v>
      </c>
      <c r="AC9" s="66">
        <v>3364198.9145</v>
      </c>
      <c r="AD9" s="66">
        <v>12588.47205</v>
      </c>
      <c r="AE9" s="66">
        <v>3.064732373863E7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12181898.27</v>
      </c>
      <c r="D10" s="14">
        <f t="shared" si="7"/>
        <v>13888832.61</v>
      </c>
      <c r="E10" s="14">
        <f t="shared" si="7"/>
        <v>14747865.66</v>
      </c>
      <c r="F10" s="14">
        <f t="shared" si="7"/>
        <v>9076890.486</v>
      </c>
      <c r="G10" s="14">
        <f t="shared" si="7"/>
        <v>8622419.481</v>
      </c>
      <c r="H10" s="14">
        <f t="shared" si="7"/>
        <v>4678982.173</v>
      </c>
      <c r="I10" s="14">
        <f t="shared" si="7"/>
        <v>2987319.753</v>
      </c>
      <c r="J10" s="14">
        <f t="shared" si="7"/>
        <v>3846917.158</v>
      </c>
      <c r="K10" s="14">
        <f t="shared" si="7"/>
        <v>51672.82735</v>
      </c>
      <c r="L10" s="14">
        <f t="shared" si="7"/>
        <v>5414911.507</v>
      </c>
      <c r="M10" s="14">
        <f t="shared" si="7"/>
        <v>705997.0222</v>
      </c>
      <c r="N10" s="14">
        <f t="shared" si="7"/>
        <v>7776199.375</v>
      </c>
      <c r="O10" s="14">
        <f t="shared" si="7"/>
        <v>2026939.654</v>
      </c>
      <c r="P10" s="14">
        <f t="shared" si="7"/>
        <v>86006845.97</v>
      </c>
      <c r="Q10" s="15"/>
      <c r="R10" s="66">
        <v>7087823.823729999</v>
      </c>
      <c r="S10" s="66">
        <v>9806983.59493</v>
      </c>
      <c r="T10" s="66">
        <v>9812235.58932</v>
      </c>
      <c r="U10" s="66">
        <v>4629963.8238</v>
      </c>
      <c r="V10" s="66">
        <v>4865631.20975</v>
      </c>
      <c r="W10" s="66">
        <v>2516695.85621</v>
      </c>
      <c r="X10" s="66">
        <v>1623668.9348</v>
      </c>
      <c r="Y10" s="66">
        <v>3836515.78096</v>
      </c>
      <c r="Z10" s="66">
        <v>20824.10394</v>
      </c>
      <c r="AA10" s="66">
        <v>4298614.665890001</v>
      </c>
      <c r="AB10" s="66">
        <v>418056.52423000004</v>
      </c>
      <c r="AC10" s="66">
        <v>4411998.01743</v>
      </c>
      <c r="AD10" s="66">
        <v>2014179.36638</v>
      </c>
      <c r="AE10" s="66">
        <v>5.5343191291370004E7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5090740.45</v>
      </c>
      <c r="D11" s="18">
        <f t="shared" si="8"/>
        <v>4081817.799</v>
      </c>
      <c r="E11" s="18">
        <f t="shared" si="8"/>
        <v>4926266.186</v>
      </c>
      <c r="F11" s="18">
        <f t="shared" si="8"/>
        <v>4446923.086</v>
      </c>
      <c r="G11" s="18">
        <f t="shared" si="8"/>
        <v>3756414.343</v>
      </c>
      <c r="H11" s="18">
        <f t="shared" si="8"/>
        <v>2161900.397</v>
      </c>
      <c r="I11" s="18">
        <f t="shared" si="8"/>
        <v>1363650.818</v>
      </c>
      <c r="J11" s="18">
        <f t="shared" si="8"/>
        <v>8859.29828</v>
      </c>
      <c r="K11" s="18">
        <f t="shared" si="8"/>
        <v>30848.72341</v>
      </c>
      <c r="L11" s="18">
        <f t="shared" si="8"/>
        <v>1116072.241</v>
      </c>
      <c r="M11" s="18">
        <f t="shared" si="8"/>
        <v>287043.0111</v>
      </c>
      <c r="N11" s="18">
        <f t="shared" si="8"/>
        <v>3364198.915</v>
      </c>
      <c r="O11" s="18">
        <f t="shared" si="8"/>
        <v>12588.47205</v>
      </c>
      <c r="P11" s="18">
        <f t="shared" si="8"/>
        <v>30647323.74</v>
      </c>
      <c r="Q11" s="17"/>
      <c r="R11" s="66">
        <v>3333.99168</v>
      </c>
      <c r="S11" s="66">
        <v>31.21603</v>
      </c>
      <c r="T11" s="66">
        <v>9363.88279</v>
      </c>
      <c r="U11" s="66">
        <v>3.5765</v>
      </c>
      <c r="V11" s="66">
        <v>373.9277</v>
      </c>
      <c r="W11" s="66">
        <v>385.91987</v>
      </c>
      <c r="X11" s="66">
        <v>0.0</v>
      </c>
      <c r="Y11" s="66">
        <v>1542.07828</v>
      </c>
      <c r="Z11" s="66">
        <v>0.0</v>
      </c>
      <c r="AA11" s="66">
        <v>224.59954000000002</v>
      </c>
      <c r="AB11" s="66">
        <v>897.48689</v>
      </c>
      <c r="AC11" s="66">
        <v>2.4426</v>
      </c>
      <c r="AD11" s="66">
        <v>171.81598000000002</v>
      </c>
      <c r="AE11" s="66">
        <v>16330.93786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7087823.824</v>
      </c>
      <c r="D12" s="18">
        <f t="shared" si="9"/>
        <v>9806983.595</v>
      </c>
      <c r="E12" s="18">
        <f t="shared" si="9"/>
        <v>9812235.589</v>
      </c>
      <c r="F12" s="18">
        <f t="shared" si="9"/>
        <v>4629963.824</v>
      </c>
      <c r="G12" s="18">
        <f t="shared" si="9"/>
        <v>4865631.21</v>
      </c>
      <c r="H12" s="18">
        <f t="shared" si="9"/>
        <v>2516695.856</v>
      </c>
      <c r="I12" s="18">
        <f t="shared" si="9"/>
        <v>1623668.935</v>
      </c>
      <c r="J12" s="18">
        <f t="shared" si="9"/>
        <v>3836515.781</v>
      </c>
      <c r="K12" s="18">
        <f t="shared" si="9"/>
        <v>20824.10394</v>
      </c>
      <c r="L12" s="18">
        <f t="shared" si="9"/>
        <v>4298614.666</v>
      </c>
      <c r="M12" s="18">
        <f t="shared" si="9"/>
        <v>418056.5242</v>
      </c>
      <c r="N12" s="18">
        <f t="shared" si="9"/>
        <v>4411998.017</v>
      </c>
      <c r="O12" s="18">
        <f t="shared" si="9"/>
        <v>2014179.366</v>
      </c>
      <c r="P12" s="18">
        <f t="shared" si="9"/>
        <v>55343191.29</v>
      </c>
      <c r="Q12" s="17"/>
    </row>
    <row r="13" ht="20.25" customHeight="1">
      <c r="A13" s="7"/>
      <c r="B13" s="17" t="s">
        <v>209</v>
      </c>
      <c r="C13" s="18">
        <f t="shared" ref="C13:P13" si="10">+R11</f>
        <v>3333.99168</v>
      </c>
      <c r="D13" s="18">
        <f t="shared" si="10"/>
        <v>31.21603</v>
      </c>
      <c r="E13" s="18">
        <f t="shared" si="10"/>
        <v>9363.88279</v>
      </c>
      <c r="F13" s="18">
        <f t="shared" si="10"/>
        <v>3.5765</v>
      </c>
      <c r="G13" s="18">
        <f t="shared" si="10"/>
        <v>373.9277</v>
      </c>
      <c r="H13" s="18">
        <f t="shared" si="10"/>
        <v>385.91987</v>
      </c>
      <c r="I13" s="18">
        <f t="shared" si="10"/>
        <v>0</v>
      </c>
      <c r="J13" s="18">
        <f t="shared" si="10"/>
        <v>1542.07828</v>
      </c>
      <c r="K13" s="18">
        <f t="shared" si="10"/>
        <v>0</v>
      </c>
      <c r="L13" s="18">
        <f t="shared" si="10"/>
        <v>224.59954</v>
      </c>
      <c r="M13" s="18">
        <f t="shared" si="10"/>
        <v>897.48689</v>
      </c>
      <c r="N13" s="18">
        <f t="shared" si="10"/>
        <v>2.4426</v>
      </c>
      <c r="O13" s="18">
        <f t="shared" si="10"/>
        <v>171.81598</v>
      </c>
      <c r="P13" s="18">
        <f t="shared" si="10"/>
        <v>16330.93786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  <c r="Q15" s="23"/>
    </row>
    <row r="16" ht="19.5" customHeight="1">
      <c r="B16" s="19" t="s">
        <v>210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12">C16*C10</f>
        <v>353275.0497</v>
      </c>
      <c r="D17" s="27">
        <f t="shared" si="12"/>
        <v>402776.1457</v>
      </c>
      <c r="E17" s="27">
        <f t="shared" si="12"/>
        <v>427688.1041</v>
      </c>
      <c r="F17" s="27">
        <f t="shared" si="12"/>
        <v>263229.8241</v>
      </c>
      <c r="G17" s="27">
        <f t="shared" si="12"/>
        <v>250050.1649</v>
      </c>
      <c r="H17" s="27">
        <f t="shared" si="12"/>
        <v>135690.483</v>
      </c>
      <c r="I17" s="27">
        <f t="shared" si="12"/>
        <v>86632.27283</v>
      </c>
      <c r="J17" s="27">
        <f t="shared" si="12"/>
        <v>111560.5976</v>
      </c>
      <c r="K17" s="27">
        <f t="shared" si="12"/>
        <v>1498.511993</v>
      </c>
      <c r="L17" s="27">
        <f t="shared" si="12"/>
        <v>157032.4337</v>
      </c>
      <c r="M17" s="27">
        <f t="shared" si="12"/>
        <v>20473.91364</v>
      </c>
      <c r="N17" s="27">
        <f t="shared" si="12"/>
        <v>225509.7819</v>
      </c>
      <c r="O17" s="27">
        <f t="shared" si="12"/>
        <v>58781.24998</v>
      </c>
      <c r="P17" s="27">
        <f t="shared" si="12"/>
        <v>2494198.533</v>
      </c>
      <c r="Q17" s="28"/>
    </row>
    <row r="18" ht="29.25" customHeight="1">
      <c r="B18" s="29" t="s">
        <v>211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13">C9*C18</f>
        <v>1048438.198</v>
      </c>
      <c r="D19" s="27">
        <f t="shared" si="13"/>
        <v>1427271.895</v>
      </c>
      <c r="E19" s="27">
        <f t="shared" si="13"/>
        <v>993531.0653</v>
      </c>
      <c r="F19" s="27">
        <f t="shared" si="13"/>
        <v>1115743.494</v>
      </c>
      <c r="G19" s="27">
        <f t="shared" si="13"/>
        <v>543324.8079</v>
      </c>
      <c r="H19" s="27">
        <f t="shared" si="13"/>
        <v>493560.6079</v>
      </c>
      <c r="I19" s="27">
        <f t="shared" si="13"/>
        <v>162999.5827</v>
      </c>
      <c r="J19" s="27">
        <f t="shared" si="13"/>
        <v>167219.7914</v>
      </c>
      <c r="K19" s="27">
        <f t="shared" si="13"/>
        <v>3945.311797</v>
      </c>
      <c r="L19" s="27">
        <f t="shared" si="13"/>
        <v>396692.3765</v>
      </c>
      <c r="M19" s="27">
        <f t="shared" si="13"/>
        <v>49452.10885</v>
      </c>
      <c r="N19" s="27">
        <f t="shared" si="13"/>
        <v>832619.6456</v>
      </c>
      <c r="O19" s="27">
        <f t="shared" si="13"/>
        <v>100211.6204</v>
      </c>
      <c r="P19" s="27">
        <f t="shared" si="13"/>
        <v>7335010.504</v>
      </c>
      <c r="Q19" s="28"/>
    </row>
    <row r="20" ht="31.5" customHeight="1">
      <c r="B20" s="29" t="s">
        <v>212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14">C20*C4</f>
        <v>1464057.557</v>
      </c>
      <c r="D21" s="27">
        <f t="shared" si="14"/>
        <v>1876772.498</v>
      </c>
      <c r="E21" s="27">
        <f t="shared" si="14"/>
        <v>1842816.998</v>
      </c>
      <c r="F21" s="27">
        <f t="shared" si="14"/>
        <v>1213541.63</v>
      </c>
      <c r="G21" s="27">
        <f t="shared" si="14"/>
        <v>1123208.813</v>
      </c>
      <c r="H21" s="27">
        <f t="shared" si="14"/>
        <v>746667.804</v>
      </c>
      <c r="I21" s="27">
        <f t="shared" si="14"/>
        <v>570259.3215</v>
      </c>
      <c r="J21" s="27">
        <f t="shared" si="14"/>
        <v>803573.104</v>
      </c>
      <c r="K21" s="27">
        <f t="shared" si="14"/>
        <v>9748.513977</v>
      </c>
      <c r="L21" s="27">
        <f t="shared" si="14"/>
        <v>869659.7219</v>
      </c>
      <c r="M21" s="27">
        <f t="shared" si="14"/>
        <v>203367.6692</v>
      </c>
      <c r="N21" s="27">
        <f t="shared" si="14"/>
        <v>1270576.484</v>
      </c>
      <c r="O21" s="27">
        <f t="shared" si="14"/>
        <v>462681.9133</v>
      </c>
      <c r="P21" s="27">
        <f t="shared" si="14"/>
        <v>11968197.19</v>
      </c>
      <c r="Q21" s="28"/>
    </row>
    <row r="22" ht="32.25" customHeight="1">
      <c r="B22" s="29" t="s">
        <v>213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16">C5-C21</f>
        <v>5611862.994</v>
      </c>
      <c r="D26" s="27">
        <f t="shared" si="16"/>
        <v>7738617.459</v>
      </c>
      <c r="E26" s="27">
        <f t="shared" si="16"/>
        <v>5143379.571</v>
      </c>
      <c r="F26" s="27">
        <f t="shared" si="16"/>
        <v>4446568.66</v>
      </c>
      <c r="G26" s="27">
        <f t="shared" si="16"/>
        <v>3621308.781</v>
      </c>
      <c r="H26" s="27">
        <f t="shared" si="16"/>
        <v>1657404.537</v>
      </c>
      <c r="I26" s="27">
        <f t="shared" si="16"/>
        <v>1218381.84</v>
      </c>
      <c r="J26" s="27">
        <f t="shared" si="16"/>
        <v>1787686.518</v>
      </c>
      <c r="K26" s="27">
        <f t="shared" si="16"/>
        <v>56053.20978</v>
      </c>
      <c r="L26" s="27">
        <f t="shared" si="16"/>
        <v>1875423.883</v>
      </c>
      <c r="M26" s="27">
        <f t="shared" si="16"/>
        <v>342344.4753</v>
      </c>
      <c r="N26" s="27">
        <f t="shared" si="16"/>
        <v>1843611.742</v>
      </c>
      <c r="O26" s="27">
        <f t="shared" si="16"/>
        <v>196904.2197</v>
      </c>
      <c r="P26" s="27">
        <f t="shared" si="16"/>
        <v>36028282.73</v>
      </c>
      <c r="Q26" s="28"/>
    </row>
    <row r="27" ht="18.75" customHeight="1">
      <c r="B27" s="40" t="s">
        <v>42</v>
      </c>
      <c r="C27" s="41">
        <f t="shared" ref="C27:P27" si="17">C26/C17</f>
        <v>15.88525145</v>
      </c>
      <c r="D27" s="41">
        <f t="shared" si="17"/>
        <v>19.21319706</v>
      </c>
      <c r="E27" s="41">
        <f t="shared" si="17"/>
        <v>12.02600569</v>
      </c>
      <c r="F27" s="41">
        <f t="shared" si="17"/>
        <v>16.8923437</v>
      </c>
      <c r="G27" s="41">
        <f t="shared" si="17"/>
        <v>14.4823291</v>
      </c>
      <c r="H27" s="41">
        <f t="shared" si="17"/>
        <v>12.21459678</v>
      </c>
      <c r="I27" s="41">
        <f t="shared" si="17"/>
        <v>14.06383325</v>
      </c>
      <c r="J27" s="41">
        <f t="shared" si="17"/>
        <v>16.02435409</v>
      </c>
      <c r="K27" s="41">
        <f t="shared" si="17"/>
        <v>37.40591336</v>
      </c>
      <c r="L27" s="41">
        <f t="shared" si="17"/>
        <v>11.94290783</v>
      </c>
      <c r="M27" s="41">
        <f t="shared" si="17"/>
        <v>16.72100807</v>
      </c>
      <c r="N27" s="41">
        <f t="shared" si="17"/>
        <v>8.175307192</v>
      </c>
      <c r="O27" s="41">
        <f t="shared" si="17"/>
        <v>3.34977939</v>
      </c>
      <c r="P27" s="41">
        <f t="shared" si="17"/>
        <v>14.44483358</v>
      </c>
      <c r="Q27" s="42"/>
    </row>
    <row r="28" ht="18.75" customHeight="1">
      <c r="B28" s="40" t="s">
        <v>43</v>
      </c>
      <c r="C28" s="41">
        <f t="shared" ref="C28:P28" si="18">((C26)/C10)*100</f>
        <v>46.06722919</v>
      </c>
      <c r="D28" s="41">
        <f t="shared" si="18"/>
        <v>55.71827148</v>
      </c>
      <c r="E28" s="41">
        <f t="shared" si="18"/>
        <v>34.87541649</v>
      </c>
      <c r="F28" s="41">
        <f t="shared" si="18"/>
        <v>48.98779673</v>
      </c>
      <c r="G28" s="41">
        <f t="shared" si="18"/>
        <v>41.9987544</v>
      </c>
      <c r="H28" s="41">
        <f t="shared" si="18"/>
        <v>35.42233067</v>
      </c>
      <c r="I28" s="41">
        <f t="shared" si="18"/>
        <v>40.78511644</v>
      </c>
      <c r="J28" s="41">
        <f t="shared" si="18"/>
        <v>46.47062686</v>
      </c>
      <c r="K28" s="41">
        <f t="shared" si="18"/>
        <v>108.4771487</v>
      </c>
      <c r="L28" s="41">
        <f t="shared" si="18"/>
        <v>34.63443272</v>
      </c>
      <c r="M28" s="41">
        <f t="shared" si="18"/>
        <v>48.49092342</v>
      </c>
      <c r="N28" s="41">
        <f t="shared" si="18"/>
        <v>23.70839086</v>
      </c>
      <c r="O28" s="41">
        <f t="shared" si="18"/>
        <v>9.714360231</v>
      </c>
      <c r="P28" s="41">
        <f t="shared" si="18"/>
        <v>41.89001739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9">C6-(0.4*C7)+C19-C21</f>
        <v>2554833.052</v>
      </c>
      <c r="D30" s="27">
        <f t="shared" si="19"/>
        <v>5296184.884</v>
      </c>
      <c r="E30" s="27">
        <f t="shared" si="19"/>
        <v>2011902.317</v>
      </c>
      <c r="F30" s="27">
        <f t="shared" si="19"/>
        <v>1647672.819</v>
      </c>
      <c r="G30" s="27">
        <f t="shared" si="19"/>
        <v>1620842.397</v>
      </c>
      <c r="H30" s="27">
        <f t="shared" si="19"/>
        <v>887895.8027</v>
      </c>
      <c r="I30" s="27">
        <f t="shared" si="19"/>
        <v>616525.6804</v>
      </c>
      <c r="J30" s="27">
        <f t="shared" si="19"/>
        <v>74311.4225</v>
      </c>
      <c r="K30" s="27">
        <f t="shared" si="19"/>
        <v>49000.46947</v>
      </c>
      <c r="L30" s="27">
        <f t="shared" si="19"/>
        <v>443354.7699</v>
      </c>
      <c r="M30" s="27">
        <f t="shared" si="19"/>
        <v>102602.2604</v>
      </c>
      <c r="N30" s="27">
        <f t="shared" si="19"/>
        <v>1159342.675</v>
      </c>
      <c r="O30" s="27">
        <f t="shared" si="19"/>
        <v>169455.9417</v>
      </c>
      <c r="P30" s="27">
        <f t="shared" si="19"/>
        <v>17122659.33</v>
      </c>
      <c r="Q30" s="28"/>
    </row>
    <row r="31" ht="18.75" customHeight="1">
      <c r="B31" s="40" t="s">
        <v>42</v>
      </c>
      <c r="C31" s="41">
        <f t="shared" ref="C31:P31" si="20">C30/C17</f>
        <v>7.231852503</v>
      </c>
      <c r="D31" s="41">
        <f t="shared" si="20"/>
        <v>13.14920196</v>
      </c>
      <c r="E31" s="41">
        <f t="shared" si="20"/>
        <v>4.704134386</v>
      </c>
      <c r="F31" s="41">
        <f t="shared" si="20"/>
        <v>6.25944581</v>
      </c>
      <c r="G31" s="41">
        <f t="shared" si="20"/>
        <v>6.482068896</v>
      </c>
      <c r="H31" s="41">
        <f t="shared" si="20"/>
        <v>6.543537785</v>
      </c>
      <c r="I31" s="41">
        <f t="shared" si="20"/>
        <v>7.11658208</v>
      </c>
      <c r="J31" s="41">
        <f t="shared" si="20"/>
        <v>0.6661081432</v>
      </c>
      <c r="K31" s="41">
        <f t="shared" si="20"/>
        <v>32.69941762</v>
      </c>
      <c r="L31" s="41">
        <f t="shared" si="20"/>
        <v>2.823332476</v>
      </c>
      <c r="M31" s="41">
        <f t="shared" si="20"/>
        <v>5.011365302</v>
      </c>
      <c r="N31" s="41">
        <f t="shared" si="20"/>
        <v>5.140986191</v>
      </c>
      <c r="O31" s="41">
        <f t="shared" si="20"/>
        <v>2.88282304</v>
      </c>
      <c r="P31" s="41">
        <f t="shared" si="20"/>
        <v>6.864994548</v>
      </c>
      <c r="Q31" s="42"/>
    </row>
    <row r="32" ht="18.75" customHeight="1">
      <c r="B32" s="40" t="s">
        <v>43</v>
      </c>
      <c r="C32" s="41">
        <f t="shared" ref="C32:P32" si="21">((C30/C10)*100)</f>
        <v>20.97237226</v>
      </c>
      <c r="D32" s="41">
        <f t="shared" si="21"/>
        <v>38.13268568</v>
      </c>
      <c r="E32" s="41">
        <f t="shared" si="21"/>
        <v>13.64198972</v>
      </c>
      <c r="F32" s="41">
        <f t="shared" si="21"/>
        <v>18.15239285</v>
      </c>
      <c r="G32" s="41">
        <f t="shared" si="21"/>
        <v>18.7979998</v>
      </c>
      <c r="H32" s="41">
        <f t="shared" si="21"/>
        <v>18.97625958</v>
      </c>
      <c r="I32" s="41">
        <f t="shared" si="21"/>
        <v>20.63808803</v>
      </c>
      <c r="J32" s="41">
        <f t="shared" si="21"/>
        <v>1.931713615</v>
      </c>
      <c r="K32" s="41">
        <f t="shared" si="21"/>
        <v>94.82831109</v>
      </c>
      <c r="L32" s="41">
        <f t="shared" si="21"/>
        <v>8.187664182</v>
      </c>
      <c r="M32" s="41">
        <f t="shared" si="21"/>
        <v>14.53295937</v>
      </c>
      <c r="N32" s="41">
        <f t="shared" si="21"/>
        <v>14.90885995</v>
      </c>
      <c r="O32" s="41">
        <f t="shared" si="21"/>
        <v>8.360186815</v>
      </c>
      <c r="P32" s="41">
        <f t="shared" si="21"/>
        <v>19.90848419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6.71"/>
    <col customWidth="1" min="12" max="14" width="8.71"/>
    <col customWidth="1" min="15" max="15" width="9.86"/>
    <col customWidth="1" min="16" max="16" width="22.0"/>
    <col customWidth="1" min="17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168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54">
        <f t="shared" ref="C4:O4" si="1">+R4</f>
        <v>30968689.78</v>
      </c>
      <c r="D4" s="54">
        <f t="shared" si="1"/>
        <v>40002434.66</v>
      </c>
      <c r="E4" s="54">
        <f t="shared" si="1"/>
        <v>39210075.91</v>
      </c>
      <c r="F4" s="54">
        <f t="shared" si="1"/>
        <v>25843607.94</v>
      </c>
      <c r="G4" s="54">
        <f t="shared" si="1"/>
        <v>23958689.69</v>
      </c>
      <c r="H4" s="54">
        <f t="shared" si="1"/>
        <v>15859124.44</v>
      </c>
      <c r="I4" s="54">
        <f t="shared" si="1"/>
        <v>12191139.82</v>
      </c>
      <c r="J4" s="54">
        <f t="shared" si="1"/>
        <v>17106913.87</v>
      </c>
      <c r="K4" s="54">
        <f t="shared" si="1"/>
        <v>209813.3197</v>
      </c>
      <c r="L4" s="54">
        <f t="shared" si="1"/>
        <v>18491721.63</v>
      </c>
      <c r="M4" s="54">
        <f t="shared" si="1"/>
        <v>4386114.464</v>
      </c>
      <c r="N4" s="54">
        <f t="shared" si="1"/>
        <v>27061198.68</v>
      </c>
      <c r="O4" s="54">
        <f t="shared" si="1"/>
        <v>9895600.295</v>
      </c>
      <c r="P4" s="13">
        <v>2.5464249337835997E8</v>
      </c>
      <c r="R4" s="72">
        <v>3.096868978299E7</v>
      </c>
      <c r="S4" s="72">
        <v>4.000243465581E7</v>
      </c>
      <c r="T4" s="72">
        <v>3.921007591154E7</v>
      </c>
      <c r="U4" s="72">
        <v>2.584360794052E7</v>
      </c>
      <c r="V4" s="72">
        <v>2.39586896902E7</v>
      </c>
      <c r="W4" s="72">
        <v>1.585912443874E7</v>
      </c>
      <c r="X4" s="72">
        <v>1.219113982259E7</v>
      </c>
      <c r="Y4" s="72">
        <v>1.7106913869850002E7</v>
      </c>
      <c r="Z4" s="72">
        <v>209813.31966</v>
      </c>
      <c r="AA4" s="72">
        <v>1.849172162886E7</v>
      </c>
      <c r="AB4" s="72">
        <v>4386114.46436</v>
      </c>
      <c r="AC4" s="72">
        <v>2.706119867938E7</v>
      </c>
      <c r="AD4" s="72">
        <v>9895600.29531</v>
      </c>
      <c r="AE4" s="72">
        <v>2.6518512449981E8</v>
      </c>
      <c r="AF4" s="66">
        <v>0.0</v>
      </c>
    </row>
    <row r="5" ht="18.0" customHeight="1">
      <c r="A5" s="7"/>
      <c r="B5" s="12" t="s">
        <v>21</v>
      </c>
      <c r="C5" s="14">
        <f t="shared" ref="C5:P5" si="2">C6+C8-(C7*0.4)-(C9*0.3)</f>
        <v>6812829.78</v>
      </c>
      <c r="D5" s="14">
        <f t="shared" si="2"/>
        <v>9547254.707</v>
      </c>
      <c r="E5" s="14">
        <f t="shared" si="2"/>
        <v>6965013.292</v>
      </c>
      <c r="F5" s="14">
        <f t="shared" si="2"/>
        <v>5608190.768</v>
      </c>
      <c r="G5" s="14">
        <f t="shared" si="2"/>
        <v>4636812.918</v>
      </c>
      <c r="H5" s="14">
        <f t="shared" si="2"/>
        <v>2463504.847</v>
      </c>
      <c r="I5" s="14">
        <f t="shared" si="2"/>
        <v>1800588.404</v>
      </c>
      <c r="J5" s="14">
        <f t="shared" si="2"/>
        <v>2554002.652</v>
      </c>
      <c r="K5" s="14">
        <f t="shared" si="2"/>
        <v>71557.29989</v>
      </c>
      <c r="L5" s="14">
        <f t="shared" si="2"/>
        <v>2693647.321</v>
      </c>
      <c r="M5" s="14">
        <f t="shared" si="2"/>
        <v>537914.8466</v>
      </c>
      <c r="N5" s="14">
        <f t="shared" si="2"/>
        <v>2777976.47</v>
      </c>
      <c r="O5" s="14">
        <f t="shared" si="2"/>
        <v>604489.9706</v>
      </c>
      <c r="P5" s="14">
        <f t="shared" si="2"/>
        <v>47073783.28</v>
      </c>
      <c r="Q5" s="15"/>
      <c r="R5" s="70">
        <v>3760207.5642</v>
      </c>
      <c r="S5" s="70">
        <v>7743575.124609999</v>
      </c>
      <c r="T5" s="70">
        <v>3716815.6214699997</v>
      </c>
      <c r="U5" s="70">
        <v>1996680.8717</v>
      </c>
      <c r="V5" s="70">
        <v>2725912.23966</v>
      </c>
      <c r="W5" s="70">
        <v>1345380.34286</v>
      </c>
      <c r="X5" s="70">
        <v>1122707.85469</v>
      </c>
      <c r="Y5" s="70">
        <v>830125.2212200001</v>
      </c>
      <c r="Z5" s="70">
        <v>86315.53457999999</v>
      </c>
      <c r="AA5" s="70">
        <v>980440.8189500001</v>
      </c>
      <c r="AB5" s="70">
        <v>364318.83134</v>
      </c>
      <c r="AC5" s="70">
        <v>1671563.3535</v>
      </c>
      <c r="AD5" s="70">
        <v>620362.89182</v>
      </c>
      <c r="AE5" s="70">
        <v>2.69644062706E7</v>
      </c>
      <c r="AF5" s="66">
        <v>0.0</v>
      </c>
    </row>
    <row r="6" ht="18.0" customHeight="1">
      <c r="A6" s="7"/>
      <c r="B6" s="17" t="s">
        <v>22</v>
      </c>
      <c r="C6" s="18">
        <f t="shared" ref="C6:P6" si="3">+R5</f>
        <v>3760207.564</v>
      </c>
      <c r="D6" s="18">
        <f t="shared" si="3"/>
        <v>7743575.125</v>
      </c>
      <c r="E6" s="18">
        <f t="shared" si="3"/>
        <v>3716815.621</v>
      </c>
      <c r="F6" s="18">
        <f t="shared" si="3"/>
        <v>1996680.872</v>
      </c>
      <c r="G6" s="18">
        <f t="shared" si="3"/>
        <v>2725912.24</v>
      </c>
      <c r="H6" s="18">
        <f t="shared" si="3"/>
        <v>1345380.343</v>
      </c>
      <c r="I6" s="18">
        <f t="shared" si="3"/>
        <v>1122707.855</v>
      </c>
      <c r="J6" s="18">
        <f t="shared" si="3"/>
        <v>830125.2212</v>
      </c>
      <c r="K6" s="18">
        <f t="shared" si="3"/>
        <v>86315.53458</v>
      </c>
      <c r="L6" s="18">
        <f t="shared" si="3"/>
        <v>980440.819</v>
      </c>
      <c r="M6" s="18">
        <f t="shared" si="3"/>
        <v>364318.8313</v>
      </c>
      <c r="N6" s="18">
        <f t="shared" si="3"/>
        <v>1671563.354</v>
      </c>
      <c r="O6" s="18">
        <f t="shared" si="3"/>
        <v>620362.8918</v>
      </c>
      <c r="P6" s="18">
        <f t="shared" si="3"/>
        <v>26964406.27</v>
      </c>
      <c r="Q6" s="17"/>
      <c r="R6" s="69">
        <v>2436897.6667199996</v>
      </c>
      <c r="S6" s="69">
        <v>5382617.14904</v>
      </c>
      <c r="T6" s="69">
        <v>2348290.01462</v>
      </c>
      <c r="U6" s="69">
        <v>859681.10634</v>
      </c>
      <c r="V6" s="69">
        <v>1790364.71606</v>
      </c>
      <c r="W6" s="69">
        <v>451152.03193</v>
      </c>
      <c r="X6" s="69">
        <v>464965.16044999997</v>
      </c>
      <c r="Y6" s="69">
        <v>523285.34737000003</v>
      </c>
      <c r="Z6" s="69">
        <v>46529.95515</v>
      </c>
      <c r="AA6" s="69">
        <v>513298.90002999996</v>
      </c>
      <c r="AB6" s="69">
        <v>247570.00499000002</v>
      </c>
      <c r="AC6" s="69">
        <v>1050216.31762</v>
      </c>
      <c r="AD6" s="69">
        <v>227310.0</v>
      </c>
      <c r="AE6" s="69">
        <v>1.634217837032E7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2436897.667</v>
      </c>
      <c r="D7" s="18">
        <f t="shared" si="4"/>
        <v>5382617.149</v>
      </c>
      <c r="E7" s="18">
        <f t="shared" si="4"/>
        <v>2348290.015</v>
      </c>
      <c r="F7" s="18">
        <f t="shared" si="4"/>
        <v>859681.1063</v>
      </c>
      <c r="G7" s="18">
        <f t="shared" si="4"/>
        <v>1790364.716</v>
      </c>
      <c r="H7" s="18">
        <f t="shared" si="4"/>
        <v>451152.0319</v>
      </c>
      <c r="I7" s="18">
        <f t="shared" si="4"/>
        <v>464965.1605</v>
      </c>
      <c r="J7" s="18">
        <f t="shared" si="4"/>
        <v>523285.3474</v>
      </c>
      <c r="K7" s="18">
        <f t="shared" si="4"/>
        <v>46529.95515</v>
      </c>
      <c r="L7" s="18">
        <f t="shared" si="4"/>
        <v>513298.9</v>
      </c>
      <c r="M7" s="18">
        <f t="shared" si="4"/>
        <v>247570.005</v>
      </c>
      <c r="N7" s="18">
        <f t="shared" si="4"/>
        <v>1050216.318</v>
      </c>
      <c r="O7" s="18">
        <f t="shared" si="4"/>
        <v>227310</v>
      </c>
      <c r="P7" s="18">
        <f t="shared" si="4"/>
        <v>16342178.37</v>
      </c>
      <c r="Q7" s="17"/>
      <c r="R7" s="70">
        <v>4440434.88949</v>
      </c>
      <c r="S7" s="70">
        <v>4583369.71067</v>
      </c>
      <c r="T7" s="70">
        <v>4614856.34808</v>
      </c>
      <c r="U7" s="70">
        <v>4393485.556489999</v>
      </c>
      <c r="V7" s="70">
        <v>2909710.6844</v>
      </c>
      <c r="W7" s="70">
        <v>1487237.7497100001</v>
      </c>
      <c r="X7" s="70">
        <v>960129.30653</v>
      </c>
      <c r="Y7" s="70">
        <v>2004417.97908</v>
      </c>
      <c r="Z7" s="70">
        <v>5432.52481</v>
      </c>
      <c r="AA7" s="70">
        <v>2019409.0971300001</v>
      </c>
      <c r="AB7" s="70">
        <v>295658.97660000005</v>
      </c>
      <c r="AC7" s="70">
        <v>1886136.28395</v>
      </c>
      <c r="AD7" s="70">
        <v>95425.62332</v>
      </c>
      <c r="AE7" s="70">
        <v>2.969570473026E7</v>
      </c>
      <c r="AF7" s="66">
        <v>0.0</v>
      </c>
    </row>
    <row r="8" ht="18.0" customHeight="1">
      <c r="A8" s="7"/>
      <c r="B8" s="17" t="s">
        <v>24</v>
      </c>
      <c r="C8" s="18">
        <f t="shared" ref="C8:P8" si="5">+R7</f>
        <v>4440434.889</v>
      </c>
      <c r="D8" s="18">
        <f t="shared" si="5"/>
        <v>4583369.711</v>
      </c>
      <c r="E8" s="18">
        <f t="shared" si="5"/>
        <v>4614856.348</v>
      </c>
      <c r="F8" s="18">
        <f t="shared" si="5"/>
        <v>4393485.556</v>
      </c>
      <c r="G8" s="18">
        <f t="shared" si="5"/>
        <v>2909710.684</v>
      </c>
      <c r="H8" s="18">
        <f t="shared" si="5"/>
        <v>1487237.75</v>
      </c>
      <c r="I8" s="18">
        <f t="shared" si="5"/>
        <v>960129.3065</v>
      </c>
      <c r="J8" s="18">
        <f t="shared" si="5"/>
        <v>2004417.979</v>
      </c>
      <c r="K8" s="18">
        <f t="shared" si="5"/>
        <v>5432.52481</v>
      </c>
      <c r="L8" s="18">
        <f t="shared" si="5"/>
        <v>2019409.097</v>
      </c>
      <c r="M8" s="18">
        <f t="shared" si="5"/>
        <v>295658.9766</v>
      </c>
      <c r="N8" s="18">
        <f t="shared" si="5"/>
        <v>1886136.284</v>
      </c>
      <c r="O8" s="18">
        <f t="shared" si="5"/>
        <v>95425.62332</v>
      </c>
      <c r="P8" s="18">
        <f t="shared" si="5"/>
        <v>29695704.73</v>
      </c>
      <c r="Q8" s="17"/>
      <c r="R8" s="69">
        <v>1376845.3571</v>
      </c>
      <c r="S8" s="69">
        <v>2088810.89513</v>
      </c>
      <c r="T8" s="69">
        <v>1424475.57261</v>
      </c>
      <c r="U8" s="69">
        <v>1460344.05866</v>
      </c>
      <c r="V8" s="69">
        <v>942213.73055</v>
      </c>
      <c r="W8" s="69">
        <v>628841.44194</v>
      </c>
      <c r="X8" s="69">
        <v>320875.64366</v>
      </c>
      <c r="Y8" s="69">
        <v>237421.36554</v>
      </c>
      <c r="Z8" s="69">
        <v>5262.591469999999</v>
      </c>
      <c r="AA8" s="69">
        <v>336276.78226</v>
      </c>
      <c r="AB8" s="69">
        <v>76783.19783</v>
      </c>
      <c r="AC8" s="69">
        <v>1198788.80131</v>
      </c>
      <c r="AD8" s="69">
        <v>67915.14856999999</v>
      </c>
      <c r="AE8" s="69">
        <v>1.016485458663E7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1376845.357</v>
      </c>
      <c r="D9" s="18">
        <f t="shared" si="6"/>
        <v>2088810.895</v>
      </c>
      <c r="E9" s="18">
        <f t="shared" si="6"/>
        <v>1424475.573</v>
      </c>
      <c r="F9" s="18">
        <f t="shared" si="6"/>
        <v>1460344.059</v>
      </c>
      <c r="G9" s="18">
        <f t="shared" si="6"/>
        <v>942213.7306</v>
      </c>
      <c r="H9" s="18">
        <f t="shared" si="6"/>
        <v>628841.4419</v>
      </c>
      <c r="I9" s="18">
        <f t="shared" si="6"/>
        <v>320875.6437</v>
      </c>
      <c r="J9" s="18">
        <f t="shared" si="6"/>
        <v>237421.3655</v>
      </c>
      <c r="K9" s="18">
        <f t="shared" si="6"/>
        <v>5262.59147</v>
      </c>
      <c r="L9" s="18">
        <f t="shared" si="6"/>
        <v>336276.7823</v>
      </c>
      <c r="M9" s="18">
        <f t="shared" si="6"/>
        <v>76783.19783</v>
      </c>
      <c r="N9" s="18">
        <f t="shared" si="6"/>
        <v>1198788.801</v>
      </c>
      <c r="O9" s="18">
        <f t="shared" si="6"/>
        <v>67915.14857</v>
      </c>
      <c r="P9" s="18">
        <f t="shared" si="6"/>
        <v>10164854.59</v>
      </c>
      <c r="Q9" s="17"/>
      <c r="R9" s="69">
        <v>4653874.482100001</v>
      </c>
      <c r="S9" s="69">
        <v>4021564.33358</v>
      </c>
      <c r="T9" s="69">
        <v>5038020.217300001</v>
      </c>
      <c r="U9" s="69">
        <v>4651101.19003</v>
      </c>
      <c r="V9" s="69">
        <v>3698673.5472399998</v>
      </c>
      <c r="W9" s="69">
        <v>2040150.41101</v>
      </c>
      <c r="X9" s="69">
        <v>1399077.95122</v>
      </c>
      <c r="Y9" s="69">
        <v>8815.56253</v>
      </c>
      <c r="Z9" s="69">
        <v>37480.4159</v>
      </c>
      <c r="AA9" s="69">
        <v>1171716.58981</v>
      </c>
      <c r="AB9" s="69">
        <v>273117.84117</v>
      </c>
      <c r="AC9" s="69">
        <v>3652716.115</v>
      </c>
      <c r="AD9" s="69">
        <v>13360.9897</v>
      </c>
      <c r="AE9" s="69">
        <v>3.0659669646590002E7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11660066.74</v>
      </c>
      <c r="D10" s="14">
        <f t="shared" si="7"/>
        <v>13439667.08</v>
      </c>
      <c r="E10" s="14">
        <f t="shared" si="7"/>
        <v>14754495.77</v>
      </c>
      <c r="F10" s="14">
        <f t="shared" si="7"/>
        <v>9230237.286</v>
      </c>
      <c r="G10" s="14">
        <f t="shared" si="7"/>
        <v>8609612.319</v>
      </c>
      <c r="H10" s="14">
        <f t="shared" si="7"/>
        <v>4567579.511</v>
      </c>
      <c r="I10" s="14">
        <f t="shared" si="7"/>
        <v>2989995.657</v>
      </c>
      <c r="J10" s="14">
        <f t="shared" si="7"/>
        <v>3751065.913</v>
      </c>
      <c r="K10" s="14">
        <f t="shared" si="7"/>
        <v>58721.95183</v>
      </c>
      <c r="L10" s="14">
        <f t="shared" si="7"/>
        <v>5463826.221</v>
      </c>
      <c r="M10" s="14">
        <f t="shared" si="7"/>
        <v>709650.4419</v>
      </c>
      <c r="N10" s="14">
        <f t="shared" si="7"/>
        <v>7528259.646</v>
      </c>
      <c r="O10" s="14">
        <f t="shared" si="7"/>
        <v>2019816.874</v>
      </c>
      <c r="P10" s="14">
        <f t="shared" si="7"/>
        <v>84782995.41</v>
      </c>
      <c r="Q10" s="15"/>
      <c r="R10" s="69">
        <v>7005234.128930001</v>
      </c>
      <c r="S10" s="69">
        <v>9417884.55725</v>
      </c>
      <c r="T10" s="69">
        <v>9703893.989049999</v>
      </c>
      <c r="U10" s="69">
        <v>4576254.1535600005</v>
      </c>
      <c r="V10" s="69">
        <v>4908389.25855</v>
      </c>
      <c r="W10" s="69">
        <v>2526447.9477600004</v>
      </c>
      <c r="X10" s="69">
        <v>1586746.38103</v>
      </c>
      <c r="Y10" s="69">
        <v>3740309.49747</v>
      </c>
      <c r="Z10" s="69">
        <v>20184.93692</v>
      </c>
      <c r="AA10" s="69">
        <v>4291495.8121</v>
      </c>
      <c r="AB10" s="69">
        <v>435636.45794</v>
      </c>
      <c r="AC10" s="69">
        <v>3875399.22008</v>
      </c>
      <c r="AD10" s="69">
        <v>2004943.07984</v>
      </c>
      <c r="AE10" s="69">
        <v>5.4092819420480005E7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4653874.482</v>
      </c>
      <c r="D11" s="18">
        <f t="shared" si="8"/>
        <v>4021564.334</v>
      </c>
      <c r="E11" s="18">
        <f t="shared" si="8"/>
        <v>5038020.217</v>
      </c>
      <c r="F11" s="18">
        <f t="shared" si="8"/>
        <v>4651101.19</v>
      </c>
      <c r="G11" s="18">
        <f t="shared" si="8"/>
        <v>3698673.547</v>
      </c>
      <c r="H11" s="18">
        <f t="shared" si="8"/>
        <v>2040150.411</v>
      </c>
      <c r="I11" s="18">
        <f t="shared" si="8"/>
        <v>1399077.951</v>
      </c>
      <c r="J11" s="18">
        <f t="shared" si="8"/>
        <v>8815.56253</v>
      </c>
      <c r="K11" s="18">
        <f t="shared" si="8"/>
        <v>37480.4159</v>
      </c>
      <c r="L11" s="18">
        <f t="shared" si="8"/>
        <v>1171716.59</v>
      </c>
      <c r="M11" s="18">
        <f t="shared" si="8"/>
        <v>273117.8412</v>
      </c>
      <c r="N11" s="18">
        <f t="shared" si="8"/>
        <v>3652716.115</v>
      </c>
      <c r="O11" s="18">
        <f t="shared" si="8"/>
        <v>13360.9897</v>
      </c>
      <c r="P11" s="18">
        <f t="shared" si="8"/>
        <v>30659669.65</v>
      </c>
      <c r="Q11" s="17"/>
      <c r="R11" s="69">
        <v>958.12919</v>
      </c>
      <c r="S11" s="69">
        <v>218.19164</v>
      </c>
      <c r="T11" s="69">
        <v>12581.5597</v>
      </c>
      <c r="U11" s="69">
        <v>2881.9424700000004</v>
      </c>
      <c r="V11" s="69">
        <v>2549.5130099999997</v>
      </c>
      <c r="W11" s="69">
        <v>981.15208</v>
      </c>
      <c r="X11" s="69">
        <v>4171.32486</v>
      </c>
      <c r="Y11" s="69">
        <v>1940.85337</v>
      </c>
      <c r="Z11" s="69">
        <v>1056.59901</v>
      </c>
      <c r="AA11" s="69">
        <v>613.8193299999999</v>
      </c>
      <c r="AB11" s="69">
        <v>896.14281</v>
      </c>
      <c r="AC11" s="69">
        <v>144.31077</v>
      </c>
      <c r="AD11" s="69">
        <v>1512.80456</v>
      </c>
      <c r="AE11" s="69">
        <v>30506.342800000002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7005234.129</v>
      </c>
      <c r="D12" s="18">
        <f t="shared" si="9"/>
        <v>9417884.557</v>
      </c>
      <c r="E12" s="18">
        <f t="shared" si="9"/>
        <v>9703893.989</v>
      </c>
      <c r="F12" s="18">
        <f t="shared" si="9"/>
        <v>4576254.154</v>
      </c>
      <c r="G12" s="18">
        <f t="shared" si="9"/>
        <v>4908389.259</v>
      </c>
      <c r="H12" s="18">
        <f t="shared" si="9"/>
        <v>2526447.948</v>
      </c>
      <c r="I12" s="18">
        <f t="shared" si="9"/>
        <v>1586746.381</v>
      </c>
      <c r="J12" s="18">
        <f t="shared" si="9"/>
        <v>3740309.497</v>
      </c>
      <c r="K12" s="18">
        <f t="shared" si="9"/>
        <v>20184.93692</v>
      </c>
      <c r="L12" s="18">
        <f t="shared" si="9"/>
        <v>4291495.812</v>
      </c>
      <c r="M12" s="18">
        <f t="shared" si="9"/>
        <v>435636.4579</v>
      </c>
      <c r="N12" s="18">
        <f t="shared" si="9"/>
        <v>3875399.22</v>
      </c>
      <c r="O12" s="18">
        <f t="shared" si="9"/>
        <v>2004943.08</v>
      </c>
      <c r="P12" s="18">
        <f t="shared" si="9"/>
        <v>54092819.42</v>
      </c>
      <c r="Q12" s="17"/>
    </row>
    <row r="13" ht="20.25" customHeight="1">
      <c r="A13" s="7"/>
      <c r="B13" s="17" t="s">
        <v>214</v>
      </c>
      <c r="C13" s="18">
        <f t="shared" ref="C13:P13" si="10">+R11</f>
        <v>958.12919</v>
      </c>
      <c r="D13" s="18">
        <f t="shared" si="10"/>
        <v>218.19164</v>
      </c>
      <c r="E13" s="18">
        <f t="shared" si="10"/>
        <v>12581.5597</v>
      </c>
      <c r="F13" s="18">
        <f t="shared" si="10"/>
        <v>2881.94247</v>
      </c>
      <c r="G13" s="18">
        <f t="shared" si="10"/>
        <v>2549.51301</v>
      </c>
      <c r="H13" s="18">
        <f t="shared" si="10"/>
        <v>981.15208</v>
      </c>
      <c r="I13" s="18">
        <f t="shared" si="10"/>
        <v>4171.32486</v>
      </c>
      <c r="J13" s="18">
        <f t="shared" si="10"/>
        <v>1940.85337</v>
      </c>
      <c r="K13" s="18">
        <f t="shared" si="10"/>
        <v>1056.59901</v>
      </c>
      <c r="L13" s="18">
        <f t="shared" si="10"/>
        <v>613.81933</v>
      </c>
      <c r="M13" s="18">
        <f t="shared" si="10"/>
        <v>896.14281</v>
      </c>
      <c r="N13" s="18">
        <f t="shared" si="10"/>
        <v>144.31077</v>
      </c>
      <c r="O13" s="18">
        <f t="shared" si="10"/>
        <v>1512.80456</v>
      </c>
      <c r="P13" s="18">
        <f t="shared" si="10"/>
        <v>30506.3428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  <c r="Q15" s="23"/>
    </row>
    <row r="16" ht="19.5" customHeight="1">
      <c r="B16" s="19" t="s">
        <v>215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12">C16*C10</f>
        <v>338141.9355</v>
      </c>
      <c r="D17" s="27">
        <f t="shared" si="12"/>
        <v>389750.3454</v>
      </c>
      <c r="E17" s="27">
        <f t="shared" si="12"/>
        <v>427880.3772</v>
      </c>
      <c r="F17" s="27">
        <f t="shared" si="12"/>
        <v>267676.8813</v>
      </c>
      <c r="G17" s="27">
        <f t="shared" si="12"/>
        <v>249678.7572</v>
      </c>
      <c r="H17" s="27">
        <f t="shared" si="12"/>
        <v>132459.8058</v>
      </c>
      <c r="I17" s="27">
        <f t="shared" si="12"/>
        <v>86709.87406</v>
      </c>
      <c r="J17" s="27">
        <f t="shared" si="12"/>
        <v>108780.9115</v>
      </c>
      <c r="K17" s="27">
        <f t="shared" si="12"/>
        <v>1702.936603</v>
      </c>
      <c r="L17" s="27">
        <f t="shared" si="12"/>
        <v>158450.9604</v>
      </c>
      <c r="M17" s="27">
        <f t="shared" si="12"/>
        <v>20579.86282</v>
      </c>
      <c r="N17" s="27">
        <f t="shared" si="12"/>
        <v>218319.5297</v>
      </c>
      <c r="O17" s="27">
        <f t="shared" si="12"/>
        <v>58574.68935</v>
      </c>
      <c r="P17" s="27">
        <f t="shared" si="12"/>
        <v>2458706.867</v>
      </c>
      <c r="Q17" s="28"/>
    </row>
    <row r="18" ht="29.25" customHeight="1">
      <c r="B18" s="29" t="s">
        <v>216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13">C9*C18</f>
        <v>963791.75</v>
      </c>
      <c r="D19" s="27">
        <f t="shared" si="13"/>
        <v>1462167.627</v>
      </c>
      <c r="E19" s="27">
        <f t="shared" si="13"/>
        <v>997132.9008</v>
      </c>
      <c r="F19" s="27">
        <f t="shared" si="13"/>
        <v>1022240.841</v>
      </c>
      <c r="G19" s="27">
        <f t="shared" si="13"/>
        <v>659549.6114</v>
      </c>
      <c r="H19" s="27">
        <f t="shared" si="13"/>
        <v>440189.0094</v>
      </c>
      <c r="I19" s="27">
        <f t="shared" si="13"/>
        <v>224612.9506</v>
      </c>
      <c r="J19" s="27">
        <f t="shared" si="13"/>
        <v>166194.9559</v>
      </c>
      <c r="K19" s="27">
        <f t="shared" si="13"/>
        <v>3683.814029</v>
      </c>
      <c r="L19" s="27">
        <f t="shared" si="13"/>
        <v>235393.7476</v>
      </c>
      <c r="M19" s="27">
        <f t="shared" si="13"/>
        <v>53748.23848</v>
      </c>
      <c r="N19" s="27">
        <f t="shared" si="13"/>
        <v>839152.1609</v>
      </c>
      <c r="O19" s="27">
        <f t="shared" si="13"/>
        <v>47540.604</v>
      </c>
      <c r="P19" s="27">
        <f t="shared" si="13"/>
        <v>7115398.211</v>
      </c>
      <c r="Q19" s="28"/>
    </row>
    <row r="20" ht="31.5" customHeight="1">
      <c r="B20" s="29" t="s">
        <v>217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14">C20*C4</f>
        <v>1455528.42</v>
      </c>
      <c r="D21" s="27">
        <f t="shared" si="14"/>
        <v>1880114.429</v>
      </c>
      <c r="E21" s="27">
        <f t="shared" si="14"/>
        <v>1842873.568</v>
      </c>
      <c r="F21" s="27">
        <f t="shared" si="14"/>
        <v>1214649.573</v>
      </c>
      <c r="G21" s="27">
        <f t="shared" si="14"/>
        <v>1126058.415</v>
      </c>
      <c r="H21" s="27">
        <f t="shared" si="14"/>
        <v>745378.8486</v>
      </c>
      <c r="I21" s="27">
        <f t="shared" si="14"/>
        <v>572983.5717</v>
      </c>
      <c r="J21" s="27">
        <f t="shared" si="14"/>
        <v>804024.9519</v>
      </c>
      <c r="K21" s="27">
        <f t="shared" si="14"/>
        <v>9861.226024</v>
      </c>
      <c r="L21" s="27">
        <f t="shared" si="14"/>
        <v>869110.9166</v>
      </c>
      <c r="M21" s="27">
        <f t="shared" si="14"/>
        <v>206147.3798</v>
      </c>
      <c r="N21" s="27">
        <f t="shared" si="14"/>
        <v>1271876.338</v>
      </c>
      <c r="O21" s="27">
        <f t="shared" si="14"/>
        <v>465093.2139</v>
      </c>
      <c r="P21" s="27">
        <f t="shared" si="14"/>
        <v>11968197.19</v>
      </c>
      <c r="Q21" s="28"/>
    </row>
    <row r="22" ht="32.25" customHeight="1">
      <c r="B22" s="29" t="s">
        <v>218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16">C5-C21</f>
        <v>5357301.36</v>
      </c>
      <c r="D26" s="27">
        <f t="shared" si="16"/>
        <v>7667140.278</v>
      </c>
      <c r="E26" s="27">
        <f t="shared" si="16"/>
        <v>5122139.724</v>
      </c>
      <c r="F26" s="27">
        <f t="shared" si="16"/>
        <v>4393541.195</v>
      </c>
      <c r="G26" s="27">
        <f t="shared" si="16"/>
        <v>3510754.503</v>
      </c>
      <c r="H26" s="27">
        <f t="shared" si="16"/>
        <v>1718125.999</v>
      </c>
      <c r="I26" s="27">
        <f t="shared" si="16"/>
        <v>1227604.832</v>
      </c>
      <c r="J26" s="27">
        <f t="shared" si="16"/>
        <v>1749977.7</v>
      </c>
      <c r="K26" s="27">
        <f t="shared" si="16"/>
        <v>61696.07386</v>
      </c>
      <c r="L26" s="27">
        <f t="shared" si="16"/>
        <v>1824536.405</v>
      </c>
      <c r="M26" s="27">
        <f t="shared" si="16"/>
        <v>331767.4668</v>
      </c>
      <c r="N26" s="27">
        <f t="shared" si="16"/>
        <v>1506100.132</v>
      </c>
      <c r="O26" s="27">
        <f t="shared" si="16"/>
        <v>139396.7567</v>
      </c>
      <c r="P26" s="27">
        <f t="shared" si="16"/>
        <v>35105586.09</v>
      </c>
      <c r="Q26" s="28"/>
    </row>
    <row r="27" ht="18.75" customHeight="1">
      <c r="B27" s="40" t="s">
        <v>42</v>
      </c>
      <c r="C27" s="41">
        <f t="shared" ref="C27:P27" si="17">C26/C17</f>
        <v>15.84335097</v>
      </c>
      <c r="D27" s="41">
        <f t="shared" si="17"/>
        <v>19.67192683</v>
      </c>
      <c r="E27" s="41">
        <f t="shared" si="17"/>
        <v>11.97096197</v>
      </c>
      <c r="F27" s="41">
        <f t="shared" si="17"/>
        <v>16.41359976</v>
      </c>
      <c r="G27" s="41">
        <f t="shared" si="17"/>
        <v>14.0610861</v>
      </c>
      <c r="H27" s="41">
        <f t="shared" si="17"/>
        <v>12.97092343</v>
      </c>
      <c r="I27" s="41">
        <f t="shared" si="17"/>
        <v>14.15761291</v>
      </c>
      <c r="J27" s="41">
        <f t="shared" si="17"/>
        <v>16.08717629</v>
      </c>
      <c r="K27" s="41">
        <f t="shared" si="17"/>
        <v>36.2292253</v>
      </c>
      <c r="L27" s="41">
        <f t="shared" si="17"/>
        <v>11.51483336</v>
      </c>
      <c r="M27" s="41">
        <f t="shared" si="17"/>
        <v>16.12097562</v>
      </c>
      <c r="N27" s="41">
        <f t="shared" si="17"/>
        <v>6.898604692</v>
      </c>
      <c r="O27" s="41">
        <f t="shared" si="17"/>
        <v>2.379812138</v>
      </c>
      <c r="P27" s="41">
        <f t="shared" si="17"/>
        <v>14.27806892</v>
      </c>
      <c r="Q27" s="42"/>
    </row>
    <row r="28" ht="18.75" customHeight="1">
      <c r="B28" s="40" t="s">
        <v>43</v>
      </c>
      <c r="C28" s="41">
        <f t="shared" ref="C28:P28" si="18">((C26)/C10)*100</f>
        <v>45.9457178</v>
      </c>
      <c r="D28" s="41">
        <f t="shared" si="18"/>
        <v>57.04858782</v>
      </c>
      <c r="E28" s="41">
        <f t="shared" si="18"/>
        <v>34.71578972</v>
      </c>
      <c r="F28" s="41">
        <f t="shared" si="18"/>
        <v>47.59943931</v>
      </c>
      <c r="G28" s="41">
        <f t="shared" si="18"/>
        <v>40.77714969</v>
      </c>
      <c r="H28" s="41">
        <f t="shared" si="18"/>
        <v>37.61567794</v>
      </c>
      <c r="I28" s="41">
        <f t="shared" si="18"/>
        <v>41.05707744</v>
      </c>
      <c r="J28" s="41">
        <f t="shared" si="18"/>
        <v>46.65281123</v>
      </c>
      <c r="K28" s="41">
        <f t="shared" si="18"/>
        <v>105.0647534</v>
      </c>
      <c r="L28" s="41">
        <f t="shared" si="18"/>
        <v>33.39301674</v>
      </c>
      <c r="M28" s="41">
        <f t="shared" si="18"/>
        <v>46.75082931</v>
      </c>
      <c r="N28" s="41">
        <f t="shared" si="18"/>
        <v>20.00595361</v>
      </c>
      <c r="O28" s="41">
        <f t="shared" si="18"/>
        <v>6.9014552</v>
      </c>
      <c r="P28" s="41">
        <f t="shared" si="18"/>
        <v>41.40639985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9">C6-(0.4*C7)+C19-C21</f>
        <v>2293711.828</v>
      </c>
      <c r="D30" s="27">
        <f t="shared" si="19"/>
        <v>5172581.463</v>
      </c>
      <c r="E30" s="27">
        <f t="shared" si="19"/>
        <v>1931758.949</v>
      </c>
      <c r="F30" s="27">
        <f t="shared" si="19"/>
        <v>1460399.697</v>
      </c>
      <c r="G30" s="27">
        <f t="shared" si="19"/>
        <v>1543257.549</v>
      </c>
      <c r="H30" s="27">
        <f t="shared" si="19"/>
        <v>859729.6908</v>
      </c>
      <c r="I30" s="27">
        <f t="shared" si="19"/>
        <v>588351.1694</v>
      </c>
      <c r="J30" s="27">
        <f t="shared" si="19"/>
        <v>-17018.91373</v>
      </c>
      <c r="K30" s="27">
        <f t="shared" si="19"/>
        <v>61526.14052</v>
      </c>
      <c r="L30" s="27">
        <f t="shared" si="19"/>
        <v>141404.09</v>
      </c>
      <c r="M30" s="27">
        <f t="shared" si="19"/>
        <v>112891.688</v>
      </c>
      <c r="N30" s="27">
        <f t="shared" si="19"/>
        <v>818752.6494</v>
      </c>
      <c r="O30" s="27">
        <f t="shared" si="19"/>
        <v>111886.2819</v>
      </c>
      <c r="P30" s="27">
        <f t="shared" si="19"/>
        <v>15574735.94</v>
      </c>
      <c r="Q30" s="28"/>
    </row>
    <row r="31" ht="18.75" customHeight="1">
      <c r="B31" s="40" t="s">
        <v>42</v>
      </c>
      <c r="C31" s="41">
        <f t="shared" ref="C31:P31" si="20">C30/C17</f>
        <v>6.783281182</v>
      </c>
      <c r="D31" s="41">
        <f t="shared" si="20"/>
        <v>13.27152503</v>
      </c>
      <c r="E31" s="41">
        <f t="shared" si="20"/>
        <v>4.514717317</v>
      </c>
      <c r="F31" s="41">
        <f t="shared" si="20"/>
        <v>5.455830515</v>
      </c>
      <c r="G31" s="41">
        <f t="shared" si="20"/>
        <v>6.180972567</v>
      </c>
      <c r="H31" s="41">
        <f t="shared" si="20"/>
        <v>6.490494875</v>
      </c>
      <c r="I31" s="41">
        <f t="shared" si="20"/>
        <v>6.785284557</v>
      </c>
      <c r="J31" s="41">
        <f t="shared" si="20"/>
        <v>-0.1564512882</v>
      </c>
      <c r="K31" s="41">
        <f t="shared" si="20"/>
        <v>36.12943689</v>
      </c>
      <c r="L31" s="41">
        <f t="shared" si="20"/>
        <v>0.8924154804</v>
      </c>
      <c r="M31" s="41">
        <f t="shared" si="20"/>
        <v>5.485541328</v>
      </c>
      <c r="N31" s="41">
        <f t="shared" si="20"/>
        <v>3.750249235</v>
      </c>
      <c r="O31" s="41">
        <f t="shared" si="20"/>
        <v>1.910147253</v>
      </c>
      <c r="P31" s="41">
        <f t="shared" si="20"/>
        <v>6.334523303</v>
      </c>
      <c r="Q31" s="42"/>
    </row>
    <row r="32" ht="18.75" customHeight="1">
      <c r="B32" s="40" t="s">
        <v>43</v>
      </c>
      <c r="C32" s="41">
        <f t="shared" ref="C32:P32" si="21">((C30/C10)*100)</f>
        <v>19.67151543</v>
      </c>
      <c r="D32" s="41">
        <f t="shared" si="21"/>
        <v>38.48742258</v>
      </c>
      <c r="E32" s="41">
        <f t="shared" si="21"/>
        <v>13.09268022</v>
      </c>
      <c r="F32" s="41">
        <f t="shared" si="21"/>
        <v>15.82190849</v>
      </c>
      <c r="G32" s="41">
        <f t="shared" si="21"/>
        <v>17.92482045</v>
      </c>
      <c r="H32" s="41">
        <f t="shared" si="21"/>
        <v>18.82243514</v>
      </c>
      <c r="I32" s="41">
        <f t="shared" si="21"/>
        <v>19.67732522</v>
      </c>
      <c r="J32" s="41">
        <f t="shared" si="21"/>
        <v>-0.4537087358</v>
      </c>
      <c r="K32" s="41">
        <f t="shared" si="21"/>
        <v>104.775367</v>
      </c>
      <c r="L32" s="41">
        <f t="shared" si="21"/>
        <v>2.588004893</v>
      </c>
      <c r="M32" s="41">
        <f t="shared" si="21"/>
        <v>15.90806985</v>
      </c>
      <c r="N32" s="41">
        <f t="shared" si="21"/>
        <v>10.87572278</v>
      </c>
      <c r="O32" s="41">
        <f t="shared" si="21"/>
        <v>5.539427033</v>
      </c>
      <c r="P32" s="41">
        <f t="shared" si="21"/>
        <v>18.37011758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6.71"/>
    <col customWidth="1" min="12" max="14" width="8.71"/>
    <col customWidth="1" min="15" max="15" width="9.86"/>
    <col customWidth="1" min="16" max="16" width="22.0"/>
    <col customWidth="1" min="17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168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54">
        <f t="shared" ref="C4:O4" si="1">+R4</f>
        <v>31089643.53</v>
      </c>
      <c r="D4" s="54">
        <f t="shared" si="1"/>
        <v>39314696.15</v>
      </c>
      <c r="E4" s="54">
        <f t="shared" si="1"/>
        <v>39211138.63</v>
      </c>
      <c r="F4" s="54">
        <f t="shared" si="1"/>
        <v>26774311.16</v>
      </c>
      <c r="G4" s="54">
        <f t="shared" si="1"/>
        <v>23700481.96</v>
      </c>
      <c r="H4" s="54">
        <f t="shared" si="1"/>
        <v>16179669.21</v>
      </c>
      <c r="I4" s="54">
        <f t="shared" si="1"/>
        <v>12242187.39</v>
      </c>
      <c r="J4" s="54">
        <f t="shared" si="1"/>
        <v>17275531.89</v>
      </c>
      <c r="K4" s="54">
        <f t="shared" si="1"/>
        <v>203414.6322</v>
      </c>
      <c r="L4" s="54">
        <f t="shared" si="1"/>
        <v>18842521.14</v>
      </c>
      <c r="M4" s="54">
        <f t="shared" si="1"/>
        <v>4451318.162</v>
      </c>
      <c r="N4" s="54">
        <f t="shared" si="1"/>
        <v>27036961.77</v>
      </c>
      <c r="O4" s="54">
        <f t="shared" si="1"/>
        <v>10020084.87</v>
      </c>
      <c r="P4" s="13">
        <v>2.5464249337835997E8</v>
      </c>
      <c r="R4" s="72">
        <v>3.1089643525229998E7</v>
      </c>
      <c r="S4" s="72">
        <v>3.9314696147089995E7</v>
      </c>
      <c r="T4" s="72">
        <v>3.9211138627239995E7</v>
      </c>
      <c r="U4" s="72">
        <v>2.677431116373E7</v>
      </c>
      <c r="V4" s="72">
        <v>2.370048196089E7</v>
      </c>
      <c r="W4" s="72">
        <v>1.617966921E7</v>
      </c>
      <c r="X4" s="72">
        <v>1.224218738968E7</v>
      </c>
      <c r="Y4" s="72">
        <v>1.727553188845E7</v>
      </c>
      <c r="Z4" s="72">
        <v>203414.63222</v>
      </c>
      <c r="AA4" s="72">
        <v>1.8842521144959997E7</v>
      </c>
      <c r="AB4" s="72">
        <v>4451318.161520001</v>
      </c>
      <c r="AC4" s="72">
        <v>2.703696177017E7</v>
      </c>
      <c r="AD4" s="72">
        <v>1.002008486648E7</v>
      </c>
      <c r="AE4" s="72">
        <v>2.6634196048766E8</v>
      </c>
      <c r="AF4" s="66">
        <v>0.0</v>
      </c>
    </row>
    <row r="5" ht="18.0" customHeight="1">
      <c r="A5" s="7"/>
      <c r="B5" s="12" t="s">
        <v>21</v>
      </c>
      <c r="C5" s="14">
        <f t="shared" ref="C5:P5" si="2">C6+C8-(C7*0.4)-(C9*0.3)</f>
        <v>6673001.457</v>
      </c>
      <c r="D5" s="14">
        <f t="shared" si="2"/>
        <v>9345967.284</v>
      </c>
      <c r="E5" s="14">
        <f t="shared" si="2"/>
        <v>7136800.224</v>
      </c>
      <c r="F5" s="14">
        <f t="shared" si="2"/>
        <v>6224400.686</v>
      </c>
      <c r="G5" s="14">
        <f t="shared" si="2"/>
        <v>4569122.407</v>
      </c>
      <c r="H5" s="14">
        <f t="shared" si="2"/>
        <v>2580747.126</v>
      </c>
      <c r="I5" s="14">
        <f t="shared" si="2"/>
        <v>1884942.977</v>
      </c>
      <c r="J5" s="14">
        <f t="shared" si="2"/>
        <v>2575444.295</v>
      </c>
      <c r="K5" s="14">
        <f t="shared" si="2"/>
        <v>59999.29703</v>
      </c>
      <c r="L5" s="14">
        <f t="shared" si="2"/>
        <v>2800089.768</v>
      </c>
      <c r="M5" s="14">
        <f t="shared" si="2"/>
        <v>539375.7859</v>
      </c>
      <c r="N5" s="14">
        <f t="shared" si="2"/>
        <v>2541864.763</v>
      </c>
      <c r="O5" s="14">
        <f t="shared" si="2"/>
        <v>665634.4488</v>
      </c>
      <c r="P5" s="14">
        <f t="shared" si="2"/>
        <v>47597390.52</v>
      </c>
      <c r="Q5" s="15"/>
      <c r="R5" s="70">
        <v>3380798.48538</v>
      </c>
      <c r="S5" s="70">
        <v>6983218.89163</v>
      </c>
      <c r="T5" s="70">
        <v>3703010.0856500003</v>
      </c>
      <c r="U5" s="70">
        <v>2345812.60439</v>
      </c>
      <c r="V5" s="70">
        <v>2496542.4833899997</v>
      </c>
      <c r="W5" s="70">
        <v>1399189.9661400001</v>
      </c>
      <c r="X5" s="70">
        <v>1074081.3071400002</v>
      </c>
      <c r="Y5" s="70">
        <v>1106825.91892</v>
      </c>
      <c r="Z5" s="70">
        <v>75247.38343</v>
      </c>
      <c r="AA5" s="70">
        <v>1049915.76113</v>
      </c>
      <c r="AB5" s="70">
        <v>338865.64652</v>
      </c>
      <c r="AC5" s="70">
        <v>1377713.71484</v>
      </c>
      <c r="AD5" s="70">
        <v>668220.4457899999</v>
      </c>
      <c r="AE5" s="70">
        <v>2.5999442694349997E7</v>
      </c>
      <c r="AF5" s="66">
        <v>0.0</v>
      </c>
    </row>
    <row r="6" ht="18.0" customHeight="1">
      <c r="A6" s="7"/>
      <c r="B6" s="17" t="s">
        <v>22</v>
      </c>
      <c r="C6" s="18">
        <f t="shared" ref="C6:P6" si="3">+R5</f>
        <v>3380798.485</v>
      </c>
      <c r="D6" s="18">
        <f t="shared" si="3"/>
        <v>6983218.892</v>
      </c>
      <c r="E6" s="18">
        <f t="shared" si="3"/>
        <v>3703010.086</v>
      </c>
      <c r="F6" s="18">
        <f t="shared" si="3"/>
        <v>2345812.604</v>
      </c>
      <c r="G6" s="18">
        <f t="shared" si="3"/>
        <v>2496542.483</v>
      </c>
      <c r="H6" s="18">
        <f t="shared" si="3"/>
        <v>1399189.966</v>
      </c>
      <c r="I6" s="18">
        <f t="shared" si="3"/>
        <v>1074081.307</v>
      </c>
      <c r="J6" s="18">
        <f t="shared" si="3"/>
        <v>1106825.919</v>
      </c>
      <c r="K6" s="18">
        <f t="shared" si="3"/>
        <v>75247.38343</v>
      </c>
      <c r="L6" s="18">
        <f t="shared" si="3"/>
        <v>1049915.761</v>
      </c>
      <c r="M6" s="18">
        <f t="shared" si="3"/>
        <v>338865.6465</v>
      </c>
      <c r="N6" s="18">
        <f t="shared" si="3"/>
        <v>1377713.715</v>
      </c>
      <c r="O6" s="18">
        <f t="shared" si="3"/>
        <v>668220.4458</v>
      </c>
      <c r="P6" s="18">
        <f t="shared" si="3"/>
        <v>25999442.69</v>
      </c>
      <c r="Q6" s="17"/>
      <c r="R6" s="69">
        <v>2135935.94999</v>
      </c>
      <c r="S6" s="69">
        <v>4343141.91121</v>
      </c>
      <c r="T6" s="69">
        <v>2146857.55099</v>
      </c>
      <c r="U6" s="69">
        <v>1057291.0853</v>
      </c>
      <c r="V6" s="69">
        <v>1465073.15</v>
      </c>
      <c r="W6" s="69">
        <v>503370.77846</v>
      </c>
      <c r="X6" s="69">
        <v>378992.97212</v>
      </c>
      <c r="Y6" s="69">
        <v>789890.5879299999</v>
      </c>
      <c r="Z6" s="69">
        <v>46842.36181</v>
      </c>
      <c r="AA6" s="69">
        <v>530899.5758700001</v>
      </c>
      <c r="AB6" s="69">
        <v>225996.15696000002</v>
      </c>
      <c r="AC6" s="69">
        <v>756196.10748</v>
      </c>
      <c r="AD6" s="69">
        <v>229310.0</v>
      </c>
      <c r="AE6" s="69">
        <v>1.460979818812E7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2135935.95</v>
      </c>
      <c r="D7" s="18">
        <f t="shared" si="4"/>
        <v>4343141.911</v>
      </c>
      <c r="E7" s="18">
        <f t="shared" si="4"/>
        <v>2146857.551</v>
      </c>
      <c r="F7" s="18">
        <f t="shared" si="4"/>
        <v>1057291.085</v>
      </c>
      <c r="G7" s="18">
        <f t="shared" si="4"/>
        <v>1465073.15</v>
      </c>
      <c r="H7" s="18">
        <f t="shared" si="4"/>
        <v>503370.7785</v>
      </c>
      <c r="I7" s="18">
        <f t="shared" si="4"/>
        <v>378992.9721</v>
      </c>
      <c r="J7" s="18">
        <f t="shared" si="4"/>
        <v>789890.5879</v>
      </c>
      <c r="K7" s="18">
        <f t="shared" si="4"/>
        <v>46842.36181</v>
      </c>
      <c r="L7" s="18">
        <f t="shared" si="4"/>
        <v>530899.5759</v>
      </c>
      <c r="M7" s="18">
        <f t="shared" si="4"/>
        <v>225996.157</v>
      </c>
      <c r="N7" s="18">
        <f t="shared" si="4"/>
        <v>756196.1075</v>
      </c>
      <c r="O7" s="18">
        <f t="shared" si="4"/>
        <v>229310</v>
      </c>
      <c r="P7" s="18">
        <f t="shared" si="4"/>
        <v>14609798.19</v>
      </c>
      <c r="Q7" s="17"/>
      <c r="R7" s="70">
        <v>4587905.2175900005</v>
      </c>
      <c r="S7" s="70">
        <v>4709272.368840001</v>
      </c>
      <c r="T7" s="70">
        <v>4658299.06954</v>
      </c>
      <c r="U7" s="70">
        <v>4837560.963930001</v>
      </c>
      <c r="V7" s="70">
        <v>2934671.57337</v>
      </c>
      <c r="W7" s="70">
        <v>1575052.50378</v>
      </c>
      <c r="X7" s="70">
        <v>1087588.55676</v>
      </c>
      <c r="Y7" s="70">
        <v>1856039.86481</v>
      </c>
      <c r="Z7" s="70">
        <v>4911.2543</v>
      </c>
      <c r="AA7" s="70">
        <v>2074602.5161400002</v>
      </c>
      <c r="AB7" s="70">
        <v>315606.00515</v>
      </c>
      <c r="AC7" s="70">
        <v>1876093.82781</v>
      </c>
      <c r="AD7" s="70">
        <v>115500.78997</v>
      </c>
      <c r="AE7" s="70">
        <v>3.0633104511990003E7</v>
      </c>
      <c r="AF7" s="66">
        <v>0.0</v>
      </c>
    </row>
    <row r="8" ht="18.0" customHeight="1">
      <c r="A8" s="7"/>
      <c r="B8" s="17" t="s">
        <v>24</v>
      </c>
      <c r="C8" s="18">
        <f t="shared" ref="C8:P8" si="5">+R7</f>
        <v>4587905.218</v>
      </c>
      <c r="D8" s="18">
        <f t="shared" si="5"/>
        <v>4709272.369</v>
      </c>
      <c r="E8" s="18">
        <f t="shared" si="5"/>
        <v>4658299.07</v>
      </c>
      <c r="F8" s="18">
        <f t="shared" si="5"/>
        <v>4837560.964</v>
      </c>
      <c r="G8" s="18">
        <f t="shared" si="5"/>
        <v>2934671.573</v>
      </c>
      <c r="H8" s="18">
        <f t="shared" si="5"/>
        <v>1575052.504</v>
      </c>
      <c r="I8" s="18">
        <f t="shared" si="5"/>
        <v>1087588.557</v>
      </c>
      <c r="J8" s="18">
        <f t="shared" si="5"/>
        <v>1856039.865</v>
      </c>
      <c r="K8" s="18">
        <f t="shared" si="5"/>
        <v>4911.2543</v>
      </c>
      <c r="L8" s="18">
        <f t="shared" si="5"/>
        <v>2074602.516</v>
      </c>
      <c r="M8" s="18">
        <f t="shared" si="5"/>
        <v>315606.0052</v>
      </c>
      <c r="N8" s="18">
        <f t="shared" si="5"/>
        <v>1876093.828</v>
      </c>
      <c r="O8" s="18">
        <f t="shared" si="5"/>
        <v>115500.79</v>
      </c>
      <c r="P8" s="18">
        <f t="shared" si="5"/>
        <v>30633104.51</v>
      </c>
      <c r="Q8" s="17"/>
      <c r="R8" s="69">
        <v>1471092.88763</v>
      </c>
      <c r="S8" s="69">
        <v>2030890.7053599998</v>
      </c>
      <c r="T8" s="69">
        <v>1219219.7026099998</v>
      </c>
      <c r="U8" s="69">
        <v>1786854.82856</v>
      </c>
      <c r="V8" s="69">
        <v>920207.9662200001</v>
      </c>
      <c r="W8" s="69">
        <v>640490.10832</v>
      </c>
      <c r="X8" s="69">
        <v>417098.99334</v>
      </c>
      <c r="Y8" s="69">
        <v>238217.51347</v>
      </c>
      <c r="Z8" s="69">
        <v>4741.31993</v>
      </c>
      <c r="AA8" s="69">
        <v>373562.26288</v>
      </c>
      <c r="AB8" s="69">
        <v>82324.67666</v>
      </c>
      <c r="AC8" s="69">
        <v>1364881.12329</v>
      </c>
      <c r="AD8" s="69">
        <v>87875.95642</v>
      </c>
      <c r="AE8" s="69">
        <v>1.063745804469E7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1471092.888</v>
      </c>
      <c r="D9" s="18">
        <f t="shared" si="6"/>
        <v>2030890.705</v>
      </c>
      <c r="E9" s="18">
        <f t="shared" si="6"/>
        <v>1219219.703</v>
      </c>
      <c r="F9" s="18">
        <f t="shared" si="6"/>
        <v>1786854.829</v>
      </c>
      <c r="G9" s="18">
        <f t="shared" si="6"/>
        <v>920207.9662</v>
      </c>
      <c r="H9" s="18">
        <f t="shared" si="6"/>
        <v>640490.1083</v>
      </c>
      <c r="I9" s="18">
        <f t="shared" si="6"/>
        <v>417098.9933</v>
      </c>
      <c r="J9" s="18">
        <f t="shared" si="6"/>
        <v>238217.5135</v>
      </c>
      <c r="K9" s="18">
        <f t="shared" si="6"/>
        <v>4741.31993</v>
      </c>
      <c r="L9" s="18">
        <f t="shared" si="6"/>
        <v>373562.2629</v>
      </c>
      <c r="M9" s="18">
        <f t="shared" si="6"/>
        <v>82324.67666</v>
      </c>
      <c r="N9" s="18">
        <f t="shared" si="6"/>
        <v>1364881.123</v>
      </c>
      <c r="O9" s="18">
        <f t="shared" si="6"/>
        <v>87875.95642</v>
      </c>
      <c r="P9" s="18">
        <f t="shared" si="6"/>
        <v>10637458.04</v>
      </c>
      <c r="Q9" s="17"/>
      <c r="R9" s="69">
        <v>4656539.04414</v>
      </c>
      <c r="S9" s="69">
        <v>3779479.30265</v>
      </c>
      <c r="T9" s="69">
        <v>5237981.76085</v>
      </c>
      <c r="U9" s="69">
        <v>5543086.789340001</v>
      </c>
      <c r="V9" s="69">
        <v>3417946.65113</v>
      </c>
      <c r="W9" s="69">
        <v>2274194.27296</v>
      </c>
      <c r="X9" s="69">
        <v>1337621.29399</v>
      </c>
      <c r="Y9" s="69">
        <v>8990.516740000001</v>
      </c>
      <c r="Z9" s="69">
        <v>31226.0739</v>
      </c>
      <c r="AA9" s="69">
        <v>910962.0670599999</v>
      </c>
      <c r="AB9" s="69">
        <v>256785.32484000002</v>
      </c>
      <c r="AC9" s="69">
        <v>3502580.67827</v>
      </c>
      <c r="AD9" s="69">
        <v>14912.21553</v>
      </c>
      <c r="AE9" s="69">
        <v>3.09723059914E7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11633304.23</v>
      </c>
      <c r="D10" s="14">
        <f t="shared" si="7"/>
        <v>13382634.52</v>
      </c>
      <c r="E10" s="14">
        <f t="shared" si="7"/>
        <v>14969331.85</v>
      </c>
      <c r="F10" s="14">
        <f t="shared" si="7"/>
        <v>10121920.22</v>
      </c>
      <c r="G10" s="14">
        <f t="shared" si="7"/>
        <v>8365704.307</v>
      </c>
      <c r="H10" s="14">
        <f t="shared" si="7"/>
        <v>4808080.991</v>
      </c>
      <c r="I10" s="14">
        <f t="shared" si="7"/>
        <v>2898828.995</v>
      </c>
      <c r="J10" s="14">
        <f t="shared" si="7"/>
        <v>3790979.622</v>
      </c>
      <c r="K10" s="14">
        <f t="shared" si="7"/>
        <v>51884.20024</v>
      </c>
      <c r="L10" s="14">
        <f t="shared" si="7"/>
        <v>5204328.686</v>
      </c>
      <c r="M10" s="14">
        <f t="shared" si="7"/>
        <v>723546.7809</v>
      </c>
      <c r="N10" s="14">
        <f t="shared" si="7"/>
        <v>7012705.467</v>
      </c>
      <c r="O10" s="14">
        <f t="shared" si="7"/>
        <v>2026428.336</v>
      </c>
      <c r="P10" s="14">
        <f t="shared" si="7"/>
        <v>84989678.2</v>
      </c>
      <c r="Q10" s="15"/>
      <c r="R10" s="69">
        <v>6973664.7192</v>
      </c>
      <c r="S10" s="69">
        <v>9602891.77072</v>
      </c>
      <c r="T10" s="69">
        <v>9724062.75012</v>
      </c>
      <c r="U10" s="69">
        <v>4575948.862050001</v>
      </c>
      <c r="V10" s="69">
        <v>4945527.21951</v>
      </c>
      <c r="W10" s="69">
        <v>2533291.4691399997</v>
      </c>
      <c r="X10" s="69">
        <v>1557954.06165</v>
      </c>
      <c r="Y10" s="69">
        <v>3779580.4913000003</v>
      </c>
      <c r="Z10" s="69">
        <v>20250.865429999998</v>
      </c>
      <c r="AA10" s="69">
        <v>4292864.60669</v>
      </c>
      <c r="AB10" s="69">
        <v>465870.51448</v>
      </c>
      <c r="AC10" s="69">
        <v>3509982.71823</v>
      </c>
      <c r="AD10" s="69">
        <v>2010150.82318</v>
      </c>
      <c r="AE10" s="69">
        <v>5.39920408717E7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4656539.044</v>
      </c>
      <c r="D11" s="18">
        <f t="shared" si="8"/>
        <v>3779479.303</v>
      </c>
      <c r="E11" s="18">
        <f t="shared" si="8"/>
        <v>5237981.761</v>
      </c>
      <c r="F11" s="18">
        <f t="shared" si="8"/>
        <v>5543086.789</v>
      </c>
      <c r="G11" s="18">
        <f t="shared" si="8"/>
        <v>3417946.651</v>
      </c>
      <c r="H11" s="18">
        <f t="shared" si="8"/>
        <v>2274194.273</v>
      </c>
      <c r="I11" s="18">
        <f t="shared" si="8"/>
        <v>1337621.294</v>
      </c>
      <c r="J11" s="18">
        <f t="shared" si="8"/>
        <v>8990.51674</v>
      </c>
      <c r="K11" s="18">
        <f t="shared" si="8"/>
        <v>31226.0739</v>
      </c>
      <c r="L11" s="18">
        <f t="shared" si="8"/>
        <v>910962.0671</v>
      </c>
      <c r="M11" s="18">
        <f t="shared" si="8"/>
        <v>256785.3248</v>
      </c>
      <c r="N11" s="18">
        <f t="shared" si="8"/>
        <v>3502580.678</v>
      </c>
      <c r="O11" s="18">
        <f t="shared" si="8"/>
        <v>14912.21553</v>
      </c>
      <c r="P11" s="18">
        <f t="shared" si="8"/>
        <v>30972305.99</v>
      </c>
      <c r="Q11" s="17"/>
      <c r="R11" s="69">
        <v>3100.4623500000002</v>
      </c>
      <c r="S11" s="69">
        <v>263.44548</v>
      </c>
      <c r="T11" s="69">
        <v>7287.33622</v>
      </c>
      <c r="U11" s="69">
        <v>2884.5731299999998</v>
      </c>
      <c r="V11" s="69">
        <v>2230.43675</v>
      </c>
      <c r="W11" s="69">
        <v>595.2492199999999</v>
      </c>
      <c r="X11" s="69">
        <v>3253.63929</v>
      </c>
      <c r="Y11" s="69">
        <v>2408.61436</v>
      </c>
      <c r="Z11" s="69">
        <v>407.26090999999997</v>
      </c>
      <c r="AA11" s="69">
        <v>502.01265</v>
      </c>
      <c r="AB11" s="69">
        <v>890.94161</v>
      </c>
      <c r="AC11" s="69">
        <v>142.07027</v>
      </c>
      <c r="AD11" s="69">
        <v>1365.29692</v>
      </c>
      <c r="AE11" s="69">
        <v>25331.33916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6973664.719</v>
      </c>
      <c r="D12" s="18">
        <f t="shared" si="9"/>
        <v>9602891.771</v>
      </c>
      <c r="E12" s="18">
        <f t="shared" si="9"/>
        <v>9724062.75</v>
      </c>
      <c r="F12" s="18">
        <f t="shared" si="9"/>
        <v>4575948.862</v>
      </c>
      <c r="G12" s="18">
        <f t="shared" si="9"/>
        <v>4945527.22</v>
      </c>
      <c r="H12" s="18">
        <f t="shared" si="9"/>
        <v>2533291.469</v>
      </c>
      <c r="I12" s="18">
        <f t="shared" si="9"/>
        <v>1557954.062</v>
      </c>
      <c r="J12" s="18">
        <f t="shared" si="9"/>
        <v>3779580.491</v>
      </c>
      <c r="K12" s="18">
        <f t="shared" si="9"/>
        <v>20250.86543</v>
      </c>
      <c r="L12" s="18">
        <f t="shared" si="9"/>
        <v>4292864.607</v>
      </c>
      <c r="M12" s="18">
        <f t="shared" si="9"/>
        <v>465870.5145</v>
      </c>
      <c r="N12" s="18">
        <f t="shared" si="9"/>
        <v>3509982.718</v>
      </c>
      <c r="O12" s="18">
        <f t="shared" si="9"/>
        <v>2010150.823</v>
      </c>
      <c r="P12" s="18">
        <f t="shared" si="9"/>
        <v>53992040.87</v>
      </c>
      <c r="Q12" s="17"/>
    </row>
    <row r="13" ht="20.25" customHeight="1">
      <c r="A13" s="7"/>
      <c r="B13" s="17" t="s">
        <v>219</v>
      </c>
      <c r="C13" s="18">
        <f t="shared" ref="C13:P13" si="10">+R11</f>
        <v>3100.46235</v>
      </c>
      <c r="D13" s="18">
        <f t="shared" si="10"/>
        <v>263.44548</v>
      </c>
      <c r="E13" s="18">
        <f t="shared" si="10"/>
        <v>7287.33622</v>
      </c>
      <c r="F13" s="18">
        <f t="shared" si="10"/>
        <v>2884.57313</v>
      </c>
      <c r="G13" s="18">
        <f t="shared" si="10"/>
        <v>2230.43675</v>
      </c>
      <c r="H13" s="18">
        <f t="shared" si="10"/>
        <v>595.24922</v>
      </c>
      <c r="I13" s="18">
        <f t="shared" si="10"/>
        <v>3253.63929</v>
      </c>
      <c r="J13" s="18">
        <f t="shared" si="10"/>
        <v>2408.61436</v>
      </c>
      <c r="K13" s="18">
        <f t="shared" si="10"/>
        <v>407.26091</v>
      </c>
      <c r="L13" s="18">
        <f t="shared" si="10"/>
        <v>502.01265</v>
      </c>
      <c r="M13" s="18">
        <f t="shared" si="10"/>
        <v>890.94161</v>
      </c>
      <c r="N13" s="18">
        <f t="shared" si="10"/>
        <v>142.07027</v>
      </c>
      <c r="O13" s="18">
        <f t="shared" si="10"/>
        <v>1365.29692</v>
      </c>
      <c r="P13" s="18">
        <f t="shared" si="10"/>
        <v>25331.33916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  <c r="Q15" s="23"/>
    </row>
    <row r="16" ht="19.5" customHeight="1">
      <c r="B16" s="19" t="s">
        <v>220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12">C16*C10</f>
        <v>337365.8225</v>
      </c>
      <c r="D17" s="27">
        <f t="shared" si="12"/>
        <v>388096.401</v>
      </c>
      <c r="E17" s="27">
        <f t="shared" si="12"/>
        <v>434110.6236</v>
      </c>
      <c r="F17" s="27">
        <f t="shared" si="12"/>
        <v>293535.6865</v>
      </c>
      <c r="G17" s="27">
        <f t="shared" si="12"/>
        <v>242605.4249</v>
      </c>
      <c r="H17" s="27">
        <f t="shared" si="12"/>
        <v>139434.3487</v>
      </c>
      <c r="I17" s="27">
        <f t="shared" si="12"/>
        <v>84066.04085</v>
      </c>
      <c r="J17" s="27">
        <f t="shared" si="12"/>
        <v>109938.409</v>
      </c>
      <c r="K17" s="27">
        <f t="shared" si="12"/>
        <v>1504.641807</v>
      </c>
      <c r="L17" s="27">
        <f t="shared" si="12"/>
        <v>150925.5319</v>
      </c>
      <c r="M17" s="27">
        <f t="shared" si="12"/>
        <v>20982.85665</v>
      </c>
      <c r="N17" s="27">
        <f t="shared" si="12"/>
        <v>203368.4585</v>
      </c>
      <c r="O17" s="27">
        <f t="shared" si="12"/>
        <v>58766.42173</v>
      </c>
      <c r="P17" s="27">
        <f t="shared" si="12"/>
        <v>2464700.668</v>
      </c>
      <c r="Q17" s="28"/>
    </row>
    <row r="18" ht="29.25" customHeight="1">
      <c r="B18" s="29" t="s">
        <v>221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13">C9*C18</f>
        <v>1029765.021</v>
      </c>
      <c r="D19" s="27">
        <f t="shared" si="13"/>
        <v>1421623.494</v>
      </c>
      <c r="E19" s="27">
        <f t="shared" si="13"/>
        <v>853453.7918</v>
      </c>
      <c r="F19" s="27">
        <f t="shared" si="13"/>
        <v>1250798.38</v>
      </c>
      <c r="G19" s="27">
        <f t="shared" si="13"/>
        <v>644145.5764</v>
      </c>
      <c r="H19" s="27">
        <f t="shared" si="13"/>
        <v>448343.0758</v>
      </c>
      <c r="I19" s="27">
        <f t="shared" si="13"/>
        <v>291969.2953</v>
      </c>
      <c r="J19" s="27">
        <f t="shared" si="13"/>
        <v>166752.2594</v>
      </c>
      <c r="K19" s="27">
        <f t="shared" si="13"/>
        <v>3318.923951</v>
      </c>
      <c r="L19" s="27">
        <f t="shared" si="13"/>
        <v>261493.584</v>
      </c>
      <c r="M19" s="27">
        <f t="shared" si="13"/>
        <v>57627.27366</v>
      </c>
      <c r="N19" s="27">
        <f t="shared" si="13"/>
        <v>955416.7863</v>
      </c>
      <c r="O19" s="27">
        <f t="shared" si="13"/>
        <v>61513.16949</v>
      </c>
      <c r="P19" s="27">
        <f t="shared" si="13"/>
        <v>7446220.631</v>
      </c>
      <c r="Q19" s="28"/>
    </row>
    <row r="20" ht="31.5" customHeight="1">
      <c r="B20" s="29" t="s">
        <v>222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14">C20*C4</f>
        <v>1461213.246</v>
      </c>
      <c r="D21" s="27">
        <f t="shared" si="14"/>
        <v>1847790.719</v>
      </c>
      <c r="E21" s="27">
        <f t="shared" si="14"/>
        <v>1842923.515</v>
      </c>
      <c r="F21" s="27">
        <f t="shared" si="14"/>
        <v>1258392.625</v>
      </c>
      <c r="G21" s="27">
        <f t="shared" si="14"/>
        <v>1113922.652</v>
      </c>
      <c r="H21" s="27">
        <f t="shared" si="14"/>
        <v>760444.4529</v>
      </c>
      <c r="I21" s="27">
        <f t="shared" si="14"/>
        <v>575382.8073</v>
      </c>
      <c r="J21" s="27">
        <f t="shared" si="14"/>
        <v>811949.9988</v>
      </c>
      <c r="K21" s="27">
        <f t="shared" si="14"/>
        <v>9560.487714</v>
      </c>
      <c r="L21" s="27">
        <f t="shared" si="14"/>
        <v>885598.4938</v>
      </c>
      <c r="M21" s="27">
        <f t="shared" si="14"/>
        <v>209211.9536</v>
      </c>
      <c r="N21" s="27">
        <f t="shared" si="14"/>
        <v>1270737.203</v>
      </c>
      <c r="O21" s="27">
        <f t="shared" si="14"/>
        <v>470943.9887</v>
      </c>
      <c r="P21" s="27">
        <f t="shared" si="14"/>
        <v>11968197.19</v>
      </c>
      <c r="Q21" s="28"/>
    </row>
    <row r="22" ht="32.25" customHeight="1">
      <c r="B22" s="29" t="s">
        <v>223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16">C5-C21</f>
        <v>5211788.211</v>
      </c>
      <c r="D26" s="27">
        <f t="shared" si="16"/>
        <v>7498176.565</v>
      </c>
      <c r="E26" s="27">
        <f t="shared" si="16"/>
        <v>5293876.709</v>
      </c>
      <c r="F26" s="27">
        <f t="shared" si="16"/>
        <v>4966008.061</v>
      </c>
      <c r="G26" s="27">
        <f t="shared" si="16"/>
        <v>3455199.755</v>
      </c>
      <c r="H26" s="27">
        <f t="shared" si="16"/>
        <v>1820302.673</v>
      </c>
      <c r="I26" s="27">
        <f t="shared" si="16"/>
        <v>1309560.17</v>
      </c>
      <c r="J26" s="27">
        <f t="shared" si="16"/>
        <v>1763494.296</v>
      </c>
      <c r="K26" s="27">
        <f t="shared" si="16"/>
        <v>50438.80931</v>
      </c>
      <c r="L26" s="27">
        <f t="shared" si="16"/>
        <v>1914491.274</v>
      </c>
      <c r="M26" s="27">
        <f t="shared" si="16"/>
        <v>330163.8323</v>
      </c>
      <c r="N26" s="27">
        <f t="shared" si="16"/>
        <v>1271127.559</v>
      </c>
      <c r="O26" s="27">
        <f t="shared" si="16"/>
        <v>194690.4601</v>
      </c>
      <c r="P26" s="27">
        <f t="shared" si="16"/>
        <v>35629193.33</v>
      </c>
      <c r="Q26" s="28"/>
    </row>
    <row r="27" ht="18.75" customHeight="1">
      <c r="B27" s="40" t="s">
        <v>42</v>
      </c>
      <c r="C27" s="41">
        <f t="shared" ref="C27:P27" si="17">C26/C17</f>
        <v>15.44847718</v>
      </c>
      <c r="D27" s="41">
        <f t="shared" si="17"/>
        <v>19.32039706</v>
      </c>
      <c r="E27" s="41">
        <f t="shared" si="17"/>
        <v>12.19476424</v>
      </c>
      <c r="F27" s="41">
        <f t="shared" si="17"/>
        <v>16.91790228</v>
      </c>
      <c r="G27" s="41">
        <f t="shared" si="17"/>
        <v>14.24205479</v>
      </c>
      <c r="H27" s="41">
        <f t="shared" si="17"/>
        <v>13.05490856</v>
      </c>
      <c r="I27" s="41">
        <f t="shared" si="17"/>
        <v>15.57775478</v>
      </c>
      <c r="J27" s="41">
        <f t="shared" si="17"/>
        <v>16.04074782</v>
      </c>
      <c r="K27" s="41">
        <f t="shared" si="17"/>
        <v>33.52213735</v>
      </c>
      <c r="L27" s="41">
        <f t="shared" si="17"/>
        <v>12.68500598</v>
      </c>
      <c r="M27" s="41">
        <f t="shared" si="17"/>
        <v>15.73493247</v>
      </c>
      <c r="N27" s="41">
        <f t="shared" si="17"/>
        <v>6.250367282</v>
      </c>
      <c r="O27" s="41">
        <f t="shared" si="17"/>
        <v>3.312954139</v>
      </c>
      <c r="P27" s="41">
        <f t="shared" si="17"/>
        <v>14.45578921</v>
      </c>
      <c r="Q27" s="42"/>
    </row>
    <row r="28" ht="18.75" customHeight="1">
      <c r="B28" s="40" t="s">
        <v>43</v>
      </c>
      <c r="C28" s="41">
        <f t="shared" ref="C28:P28" si="18">((C26)/C10)*100</f>
        <v>44.80058382</v>
      </c>
      <c r="D28" s="41">
        <f t="shared" si="18"/>
        <v>56.02915147</v>
      </c>
      <c r="E28" s="41">
        <f t="shared" si="18"/>
        <v>35.3648163</v>
      </c>
      <c r="F28" s="41">
        <f t="shared" si="18"/>
        <v>49.06191662</v>
      </c>
      <c r="G28" s="41">
        <f t="shared" si="18"/>
        <v>41.3019589</v>
      </c>
      <c r="H28" s="41">
        <f t="shared" si="18"/>
        <v>37.85923483</v>
      </c>
      <c r="I28" s="41">
        <f t="shared" si="18"/>
        <v>45.17548886</v>
      </c>
      <c r="J28" s="41">
        <f t="shared" si="18"/>
        <v>46.51816869</v>
      </c>
      <c r="K28" s="41">
        <f t="shared" si="18"/>
        <v>97.21419831</v>
      </c>
      <c r="L28" s="41">
        <f t="shared" si="18"/>
        <v>36.78651733</v>
      </c>
      <c r="M28" s="41">
        <f t="shared" si="18"/>
        <v>45.63130415</v>
      </c>
      <c r="N28" s="41">
        <f t="shared" si="18"/>
        <v>18.12606512</v>
      </c>
      <c r="O28" s="41">
        <f t="shared" si="18"/>
        <v>9.607567003</v>
      </c>
      <c r="P28" s="41">
        <f t="shared" si="18"/>
        <v>41.92178872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9">C6-(0.4*C7)+C19-C21</f>
        <v>2094975.881</v>
      </c>
      <c r="D30" s="27">
        <f t="shared" si="19"/>
        <v>4819794.902</v>
      </c>
      <c r="E30" s="27">
        <f t="shared" si="19"/>
        <v>1854797.342</v>
      </c>
      <c r="F30" s="27">
        <f t="shared" si="19"/>
        <v>1915301.926</v>
      </c>
      <c r="G30" s="27">
        <f t="shared" si="19"/>
        <v>1440736.148</v>
      </c>
      <c r="H30" s="27">
        <f t="shared" si="19"/>
        <v>885740.2777</v>
      </c>
      <c r="I30" s="27">
        <f t="shared" si="19"/>
        <v>639070.6063</v>
      </c>
      <c r="J30" s="27">
        <f t="shared" si="19"/>
        <v>145671.9444</v>
      </c>
      <c r="K30" s="27">
        <f t="shared" si="19"/>
        <v>50268.87494</v>
      </c>
      <c r="L30" s="27">
        <f t="shared" si="19"/>
        <v>213451.021</v>
      </c>
      <c r="M30" s="27">
        <f t="shared" si="19"/>
        <v>96882.50381</v>
      </c>
      <c r="N30" s="27">
        <f t="shared" si="19"/>
        <v>759914.855</v>
      </c>
      <c r="O30" s="27">
        <f t="shared" si="19"/>
        <v>167065.6266</v>
      </c>
      <c r="P30" s="27">
        <f t="shared" si="19"/>
        <v>15633546.86</v>
      </c>
      <c r="Q30" s="28"/>
    </row>
    <row r="31" ht="18.75" customHeight="1">
      <c r="B31" s="40" t="s">
        <v>42</v>
      </c>
      <c r="C31" s="41">
        <f t="shared" ref="C31:P31" si="20">C30/C17</f>
        <v>6.209804731</v>
      </c>
      <c r="D31" s="41">
        <f t="shared" si="20"/>
        <v>12.41906621</v>
      </c>
      <c r="E31" s="41">
        <f t="shared" si="20"/>
        <v>4.272637528</v>
      </c>
      <c r="F31" s="41">
        <f t="shared" si="20"/>
        <v>6.524937217</v>
      </c>
      <c r="G31" s="41">
        <f t="shared" si="20"/>
        <v>5.938598232</v>
      </c>
      <c r="H31" s="41">
        <f t="shared" si="20"/>
        <v>6.352382219</v>
      </c>
      <c r="I31" s="41">
        <f t="shared" si="20"/>
        <v>7.602006706</v>
      </c>
      <c r="J31" s="41">
        <f t="shared" si="20"/>
        <v>1.325032313</v>
      </c>
      <c r="K31" s="41">
        <f t="shared" si="20"/>
        <v>33.40919727</v>
      </c>
      <c r="L31" s="41">
        <f t="shared" si="20"/>
        <v>1.414280396</v>
      </c>
      <c r="M31" s="41">
        <f t="shared" si="20"/>
        <v>4.617221832</v>
      </c>
      <c r="N31" s="41">
        <f t="shared" si="20"/>
        <v>3.736640679</v>
      </c>
      <c r="O31" s="41">
        <f t="shared" si="20"/>
        <v>2.842875602</v>
      </c>
      <c r="P31" s="41">
        <f t="shared" si="20"/>
        <v>6.342979927</v>
      </c>
      <c r="Q31" s="42"/>
    </row>
    <row r="32" ht="18.75" customHeight="1">
      <c r="B32" s="40" t="s">
        <v>43</v>
      </c>
      <c r="C32" s="41">
        <f t="shared" ref="C32:P32" si="21">((C30/C10)*100)</f>
        <v>18.00843372</v>
      </c>
      <c r="D32" s="41">
        <f t="shared" si="21"/>
        <v>36.01529202</v>
      </c>
      <c r="E32" s="41">
        <f t="shared" si="21"/>
        <v>12.39064883</v>
      </c>
      <c r="F32" s="41">
        <f t="shared" si="21"/>
        <v>18.92231793</v>
      </c>
      <c r="G32" s="41">
        <f t="shared" si="21"/>
        <v>17.22193487</v>
      </c>
      <c r="H32" s="41">
        <f t="shared" si="21"/>
        <v>18.42190844</v>
      </c>
      <c r="I32" s="41">
        <f t="shared" si="21"/>
        <v>22.04581945</v>
      </c>
      <c r="J32" s="41">
        <f t="shared" si="21"/>
        <v>3.842593707</v>
      </c>
      <c r="K32" s="41">
        <f t="shared" si="21"/>
        <v>96.88667207</v>
      </c>
      <c r="L32" s="41">
        <f t="shared" si="21"/>
        <v>4.101413148</v>
      </c>
      <c r="M32" s="41">
        <f t="shared" si="21"/>
        <v>13.38994331</v>
      </c>
      <c r="N32" s="41">
        <f t="shared" si="21"/>
        <v>10.83625797</v>
      </c>
      <c r="O32" s="41">
        <f t="shared" si="21"/>
        <v>8.244339246</v>
      </c>
      <c r="P32" s="41">
        <f t="shared" si="21"/>
        <v>18.39464179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6.71"/>
    <col customWidth="1" min="12" max="14" width="8.71"/>
    <col customWidth="1" min="15" max="15" width="9.86"/>
    <col customWidth="1" min="16" max="16" width="22.0"/>
    <col customWidth="1" min="17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168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54">
        <f t="shared" ref="C4:O4" si="1">+R4</f>
        <v>31592654.19</v>
      </c>
      <c r="D4" s="54">
        <f t="shared" si="1"/>
        <v>41194090.22</v>
      </c>
      <c r="E4" s="54">
        <f t="shared" si="1"/>
        <v>39900323.91</v>
      </c>
      <c r="F4" s="54">
        <f t="shared" si="1"/>
        <v>27553745.53</v>
      </c>
      <c r="G4" s="54">
        <f t="shared" si="1"/>
        <v>23781719.46</v>
      </c>
      <c r="H4" s="54">
        <f t="shared" si="1"/>
        <v>16311151.1</v>
      </c>
      <c r="I4" s="54">
        <f t="shared" si="1"/>
        <v>12358505.8</v>
      </c>
      <c r="J4" s="54">
        <f t="shared" si="1"/>
        <v>17344063.25</v>
      </c>
      <c r="K4" s="54">
        <f t="shared" si="1"/>
        <v>207236.7103</v>
      </c>
      <c r="L4" s="54">
        <f t="shared" si="1"/>
        <v>19101938.41</v>
      </c>
      <c r="M4" s="54">
        <f t="shared" si="1"/>
        <v>4522238.102</v>
      </c>
      <c r="N4" s="54">
        <f t="shared" si="1"/>
        <v>27410439.24</v>
      </c>
      <c r="O4" s="54">
        <f t="shared" si="1"/>
        <v>10026021.86</v>
      </c>
      <c r="P4" s="13">
        <v>2.5464249337835997E8</v>
      </c>
      <c r="R4" s="66">
        <v>3.159265418744E7</v>
      </c>
      <c r="S4" s="66">
        <v>4.11940902219E7</v>
      </c>
      <c r="T4" s="66">
        <v>3.990032390719E7</v>
      </c>
      <c r="U4" s="66">
        <v>2.755374552912E7</v>
      </c>
      <c r="V4" s="66">
        <v>2.37817194626E7</v>
      </c>
      <c r="W4" s="66">
        <v>1.631115110245E7</v>
      </c>
      <c r="X4" s="66">
        <v>1.2358505800299998E7</v>
      </c>
      <c r="Y4" s="66">
        <v>1.734406325183E7</v>
      </c>
      <c r="Z4" s="66">
        <v>207236.7103</v>
      </c>
      <c r="AA4" s="66">
        <v>1.9101938411330003E7</v>
      </c>
      <c r="AB4" s="66">
        <v>4522238.101729999</v>
      </c>
      <c r="AC4" s="66">
        <v>2.741043924092E7</v>
      </c>
      <c r="AD4" s="66">
        <v>1.0026021856069999E7</v>
      </c>
      <c r="AE4" s="66">
        <v>2.7130412778318E8</v>
      </c>
      <c r="AF4" s="66">
        <v>0.0</v>
      </c>
    </row>
    <row r="5" ht="18.0" customHeight="1">
      <c r="A5" s="7"/>
      <c r="B5" s="12" t="s">
        <v>21</v>
      </c>
      <c r="C5" s="14">
        <f t="shared" ref="C5:P5" si="2">C6+C8-(C7*0.4)-(C9*0.3)</f>
        <v>6847825.493</v>
      </c>
      <c r="D5" s="14">
        <f t="shared" si="2"/>
        <v>9963338.81</v>
      </c>
      <c r="E5" s="14">
        <f t="shared" si="2"/>
        <v>7520479.296</v>
      </c>
      <c r="F5" s="14">
        <f t="shared" si="2"/>
        <v>6450541.62</v>
      </c>
      <c r="G5" s="14">
        <f t="shared" si="2"/>
        <v>4667005.652</v>
      </c>
      <c r="H5" s="14">
        <f t="shared" si="2"/>
        <v>2554885.719</v>
      </c>
      <c r="I5" s="14">
        <f t="shared" si="2"/>
        <v>1972015.234</v>
      </c>
      <c r="J5" s="14">
        <f t="shared" si="2"/>
        <v>2658648.138</v>
      </c>
      <c r="K5" s="14">
        <f t="shared" si="2"/>
        <v>55420.20991</v>
      </c>
      <c r="L5" s="14">
        <f t="shared" si="2"/>
        <v>2904368.763</v>
      </c>
      <c r="M5" s="14">
        <f t="shared" si="2"/>
        <v>559662.3586</v>
      </c>
      <c r="N5" s="14">
        <f t="shared" si="2"/>
        <v>2529855.369</v>
      </c>
      <c r="O5" s="14">
        <f t="shared" si="2"/>
        <v>603919.7777</v>
      </c>
      <c r="P5" s="14">
        <f t="shared" si="2"/>
        <v>49287966.44</v>
      </c>
      <c r="Q5" s="15"/>
      <c r="R5" s="66">
        <v>3750409.09785</v>
      </c>
      <c r="S5" s="66">
        <v>8597789.337639999</v>
      </c>
      <c r="T5" s="66">
        <v>4399492.71137</v>
      </c>
      <c r="U5" s="66">
        <v>2782240.4540999997</v>
      </c>
      <c r="V5" s="66">
        <v>2598411.71401</v>
      </c>
      <c r="W5" s="66">
        <v>1744742.81199</v>
      </c>
      <c r="X5" s="66">
        <v>1280264.2090699999</v>
      </c>
      <c r="Y5" s="66">
        <v>765823.30629</v>
      </c>
      <c r="Z5" s="66">
        <v>70541.78219</v>
      </c>
      <c r="AA5" s="66">
        <v>1198442.3883099998</v>
      </c>
      <c r="AB5" s="66">
        <v>367300.46313</v>
      </c>
      <c r="AC5" s="66">
        <v>1398500.81666</v>
      </c>
      <c r="AD5" s="66">
        <v>640767.03371</v>
      </c>
      <c r="AE5" s="66">
        <v>2.959472612632E7</v>
      </c>
      <c r="AF5" s="66">
        <v>0.0</v>
      </c>
    </row>
    <row r="6" ht="18.0" customHeight="1">
      <c r="A6" s="7"/>
      <c r="B6" s="17" t="s">
        <v>22</v>
      </c>
      <c r="C6" s="18">
        <f t="shared" ref="C6:P6" si="3">+R5</f>
        <v>3750409.098</v>
      </c>
      <c r="D6" s="18">
        <f t="shared" si="3"/>
        <v>8597789.338</v>
      </c>
      <c r="E6" s="18">
        <f t="shared" si="3"/>
        <v>4399492.711</v>
      </c>
      <c r="F6" s="18">
        <f t="shared" si="3"/>
        <v>2782240.454</v>
      </c>
      <c r="G6" s="18">
        <f t="shared" si="3"/>
        <v>2598411.714</v>
      </c>
      <c r="H6" s="18">
        <f t="shared" si="3"/>
        <v>1744742.812</v>
      </c>
      <c r="I6" s="18">
        <f t="shared" si="3"/>
        <v>1280264.209</v>
      </c>
      <c r="J6" s="18">
        <f t="shared" si="3"/>
        <v>765823.3063</v>
      </c>
      <c r="K6" s="18">
        <f t="shared" si="3"/>
        <v>70541.78219</v>
      </c>
      <c r="L6" s="18">
        <f t="shared" si="3"/>
        <v>1198442.388</v>
      </c>
      <c r="M6" s="18">
        <f t="shared" si="3"/>
        <v>367300.4631</v>
      </c>
      <c r="N6" s="18">
        <f t="shared" si="3"/>
        <v>1398500.817</v>
      </c>
      <c r="O6" s="18">
        <f t="shared" si="3"/>
        <v>640767.0337</v>
      </c>
      <c r="P6" s="18">
        <f t="shared" si="3"/>
        <v>29594726.13</v>
      </c>
      <c r="Q6" s="17"/>
      <c r="R6" s="66">
        <v>2464293.66586</v>
      </c>
      <c r="S6" s="66">
        <v>6621102.287640001</v>
      </c>
      <c r="T6" s="66">
        <v>3008673.1013</v>
      </c>
      <c r="U6" s="66">
        <v>1723549.56871</v>
      </c>
      <c r="V6" s="66">
        <v>1548579.78099</v>
      </c>
      <c r="W6" s="66">
        <v>757599.10288</v>
      </c>
      <c r="X6" s="66">
        <v>584371.3920700001</v>
      </c>
      <c r="Y6" s="66">
        <v>448783.98718</v>
      </c>
      <c r="Z6" s="66">
        <v>48124.993310000005</v>
      </c>
      <c r="AA6" s="66">
        <v>698564.74018</v>
      </c>
      <c r="AB6" s="66">
        <v>245551.44997999998</v>
      </c>
      <c r="AC6" s="66">
        <v>793632.73865</v>
      </c>
      <c r="AD6" s="66">
        <v>231310.0</v>
      </c>
      <c r="AE6" s="66">
        <v>1.917413680875E7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2464293.666</v>
      </c>
      <c r="D7" s="18">
        <f t="shared" si="4"/>
        <v>6621102.288</v>
      </c>
      <c r="E7" s="18">
        <f t="shared" si="4"/>
        <v>3008673.101</v>
      </c>
      <c r="F7" s="18">
        <f t="shared" si="4"/>
        <v>1723549.569</v>
      </c>
      <c r="G7" s="18">
        <f t="shared" si="4"/>
        <v>1548579.781</v>
      </c>
      <c r="H7" s="18">
        <f t="shared" si="4"/>
        <v>757599.1029</v>
      </c>
      <c r="I7" s="18">
        <f t="shared" si="4"/>
        <v>584371.3921</v>
      </c>
      <c r="J7" s="18">
        <f t="shared" si="4"/>
        <v>448783.9872</v>
      </c>
      <c r="K7" s="18">
        <f t="shared" si="4"/>
        <v>48124.99331</v>
      </c>
      <c r="L7" s="18">
        <f t="shared" si="4"/>
        <v>698564.7402</v>
      </c>
      <c r="M7" s="18">
        <f t="shared" si="4"/>
        <v>245551.45</v>
      </c>
      <c r="N7" s="18">
        <f t="shared" si="4"/>
        <v>793632.7387</v>
      </c>
      <c r="O7" s="18">
        <f t="shared" si="4"/>
        <v>231310</v>
      </c>
      <c r="P7" s="18">
        <f t="shared" si="4"/>
        <v>19174136.81</v>
      </c>
      <c r="Q7" s="17"/>
      <c r="R7" s="66">
        <v>4540264.878439999</v>
      </c>
      <c r="S7" s="66">
        <v>4635655.41935</v>
      </c>
      <c r="T7" s="66">
        <v>4682158.38636</v>
      </c>
      <c r="U7" s="66">
        <v>4848191.5321700005</v>
      </c>
      <c r="V7" s="66">
        <v>2963274.2723499998</v>
      </c>
      <c r="W7" s="66">
        <v>1226409.90301</v>
      </c>
      <c r="X7" s="66">
        <v>1022775.52862</v>
      </c>
      <c r="Y7" s="66">
        <v>2145205.59633</v>
      </c>
      <c r="Z7" s="66">
        <v>5792.26589</v>
      </c>
      <c r="AA7" s="66">
        <v>2097575.87559</v>
      </c>
      <c r="AB7" s="66">
        <v>311172.57084</v>
      </c>
      <c r="AC7" s="66">
        <v>1873085.08898</v>
      </c>
      <c r="AD7" s="66">
        <v>67724.08098</v>
      </c>
      <c r="AE7" s="66">
        <v>3.041928539891E7</v>
      </c>
      <c r="AF7" s="66">
        <v>0.0</v>
      </c>
    </row>
    <row r="8" ht="18.0" customHeight="1">
      <c r="A8" s="7"/>
      <c r="B8" s="17" t="s">
        <v>24</v>
      </c>
      <c r="C8" s="18">
        <f t="shared" ref="C8:P8" si="5">+R7</f>
        <v>4540264.878</v>
      </c>
      <c r="D8" s="18">
        <f t="shared" si="5"/>
        <v>4635655.419</v>
      </c>
      <c r="E8" s="18">
        <f t="shared" si="5"/>
        <v>4682158.386</v>
      </c>
      <c r="F8" s="18">
        <f t="shared" si="5"/>
        <v>4848191.532</v>
      </c>
      <c r="G8" s="18">
        <f t="shared" si="5"/>
        <v>2963274.272</v>
      </c>
      <c r="H8" s="18">
        <f t="shared" si="5"/>
        <v>1226409.903</v>
      </c>
      <c r="I8" s="18">
        <f t="shared" si="5"/>
        <v>1022775.529</v>
      </c>
      <c r="J8" s="18">
        <f t="shared" si="5"/>
        <v>2145205.596</v>
      </c>
      <c r="K8" s="18">
        <f t="shared" si="5"/>
        <v>5792.26589</v>
      </c>
      <c r="L8" s="18">
        <f t="shared" si="5"/>
        <v>2097575.876</v>
      </c>
      <c r="M8" s="18">
        <f t="shared" si="5"/>
        <v>311172.5708</v>
      </c>
      <c r="N8" s="18">
        <f t="shared" si="5"/>
        <v>1873085.089</v>
      </c>
      <c r="O8" s="18">
        <f t="shared" si="5"/>
        <v>67724.08098</v>
      </c>
      <c r="P8" s="18">
        <f t="shared" si="5"/>
        <v>30419285.4</v>
      </c>
      <c r="Q8" s="17"/>
      <c r="R8" s="66">
        <v>1523770.05574</v>
      </c>
      <c r="S8" s="66">
        <v>2072216.7716700002</v>
      </c>
      <c r="T8" s="66">
        <v>1192341.86938</v>
      </c>
      <c r="U8" s="66">
        <v>1634901.7952</v>
      </c>
      <c r="V8" s="66">
        <v>917494.7402</v>
      </c>
      <c r="W8" s="66">
        <v>377424.51665</v>
      </c>
      <c r="X8" s="66">
        <v>324253.15594</v>
      </c>
      <c r="Y8" s="66">
        <v>242890.56678</v>
      </c>
      <c r="Z8" s="66">
        <v>5546.13614</v>
      </c>
      <c r="AA8" s="66">
        <v>374078.68367</v>
      </c>
      <c r="AB8" s="66">
        <v>68633.65109999999</v>
      </c>
      <c r="AC8" s="66">
        <v>1414258.13783</v>
      </c>
      <c r="AD8" s="66">
        <v>40157.78985</v>
      </c>
      <c r="AE8" s="66">
        <v>1.018796787015E7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1523770.056</v>
      </c>
      <c r="D9" s="18">
        <f t="shared" si="6"/>
        <v>2072216.772</v>
      </c>
      <c r="E9" s="18">
        <f t="shared" si="6"/>
        <v>1192341.869</v>
      </c>
      <c r="F9" s="18">
        <f t="shared" si="6"/>
        <v>1634901.795</v>
      </c>
      <c r="G9" s="18">
        <f t="shared" si="6"/>
        <v>917494.7402</v>
      </c>
      <c r="H9" s="18">
        <f t="shared" si="6"/>
        <v>377424.5167</v>
      </c>
      <c r="I9" s="18">
        <f t="shared" si="6"/>
        <v>324253.1559</v>
      </c>
      <c r="J9" s="18">
        <f t="shared" si="6"/>
        <v>242890.5668</v>
      </c>
      <c r="K9" s="18">
        <f t="shared" si="6"/>
        <v>5546.13614</v>
      </c>
      <c r="L9" s="18">
        <f t="shared" si="6"/>
        <v>374078.6837</v>
      </c>
      <c r="M9" s="18">
        <f t="shared" si="6"/>
        <v>68633.6511</v>
      </c>
      <c r="N9" s="18">
        <f t="shared" si="6"/>
        <v>1414258.138</v>
      </c>
      <c r="O9" s="18">
        <f t="shared" si="6"/>
        <v>40157.78985</v>
      </c>
      <c r="P9" s="18">
        <f t="shared" si="6"/>
        <v>10187967.87</v>
      </c>
      <c r="Q9" s="17"/>
      <c r="R9" s="66">
        <v>4730762.9717</v>
      </c>
      <c r="S9" s="66">
        <v>4502997.536859999</v>
      </c>
      <c r="T9" s="66">
        <v>5148311.26814</v>
      </c>
      <c r="U9" s="66">
        <v>5619712.80606</v>
      </c>
      <c r="V9" s="66">
        <v>3469877.84565</v>
      </c>
      <c r="W9" s="66">
        <v>2132945.11917</v>
      </c>
      <c r="X9" s="66">
        <v>1294791.6651400002</v>
      </c>
      <c r="Y9" s="66">
        <v>8025.3177000000005</v>
      </c>
      <c r="Z9" s="66">
        <v>34954.53391</v>
      </c>
      <c r="AA9" s="66">
        <v>837405.55875</v>
      </c>
      <c r="AB9" s="66">
        <v>255221.76853</v>
      </c>
      <c r="AC9" s="66">
        <v>3206198.11791</v>
      </c>
      <c r="AD9" s="66">
        <v>17120.120329999998</v>
      </c>
      <c r="AE9" s="66">
        <v>3.125832462985E7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11950565.59</v>
      </c>
      <c r="D10" s="14">
        <f t="shared" si="7"/>
        <v>15428168.1</v>
      </c>
      <c r="E10" s="14">
        <f t="shared" si="7"/>
        <v>15256491.04</v>
      </c>
      <c r="F10" s="14">
        <f t="shared" si="7"/>
        <v>10443154.55</v>
      </c>
      <c r="G10" s="14">
        <f t="shared" si="7"/>
        <v>8589573.189</v>
      </c>
      <c r="H10" s="14">
        <f t="shared" si="7"/>
        <v>4806793.122</v>
      </c>
      <c r="I10" s="14">
        <f t="shared" si="7"/>
        <v>2914970.532</v>
      </c>
      <c r="J10" s="14">
        <f t="shared" si="7"/>
        <v>3820511.554</v>
      </c>
      <c r="K10" s="14">
        <f t="shared" si="7"/>
        <v>57337.71661</v>
      </c>
      <c r="L10" s="14">
        <f t="shared" si="7"/>
        <v>5184727.708</v>
      </c>
      <c r="M10" s="14">
        <f t="shared" si="7"/>
        <v>734624.6173</v>
      </c>
      <c r="N10" s="14">
        <f t="shared" si="7"/>
        <v>7280779.204</v>
      </c>
      <c r="O10" s="14">
        <f t="shared" si="7"/>
        <v>2036793.72</v>
      </c>
      <c r="P10" s="14">
        <f t="shared" si="7"/>
        <v>88504490.64</v>
      </c>
      <c r="Q10" s="15"/>
      <c r="R10" s="66">
        <v>7216369.07902</v>
      </c>
      <c r="S10" s="66">
        <v>1.092513934617E7</v>
      </c>
      <c r="T10" s="66">
        <v>1.010363731602E7</v>
      </c>
      <c r="U10" s="66">
        <v>4823409.902840001</v>
      </c>
      <c r="V10" s="66">
        <v>5119432.8266199995</v>
      </c>
      <c r="W10" s="66">
        <v>2673462.08241</v>
      </c>
      <c r="X10" s="66">
        <v>1620178.86732</v>
      </c>
      <c r="Y10" s="66">
        <v>3810978.76847</v>
      </c>
      <c r="Z10" s="66">
        <v>21651.77362</v>
      </c>
      <c r="AA10" s="66">
        <v>4347119.6523</v>
      </c>
      <c r="AB10" s="66">
        <v>478542.77104</v>
      </c>
      <c r="AC10" s="66">
        <v>4074578.62613</v>
      </c>
      <c r="AD10" s="66">
        <v>2019403.7691600001</v>
      </c>
      <c r="AE10" s="66">
        <v>5.723390478112E7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4730762.972</v>
      </c>
      <c r="D11" s="18">
        <f t="shared" si="8"/>
        <v>4502997.537</v>
      </c>
      <c r="E11" s="18">
        <f t="shared" si="8"/>
        <v>5148311.268</v>
      </c>
      <c r="F11" s="18">
        <f t="shared" si="8"/>
        <v>5619712.806</v>
      </c>
      <c r="G11" s="18">
        <f t="shared" si="8"/>
        <v>3469877.846</v>
      </c>
      <c r="H11" s="18">
        <f t="shared" si="8"/>
        <v>2132945.119</v>
      </c>
      <c r="I11" s="18">
        <f t="shared" si="8"/>
        <v>1294791.665</v>
      </c>
      <c r="J11" s="18">
        <f t="shared" si="8"/>
        <v>8025.3177</v>
      </c>
      <c r="K11" s="18">
        <f t="shared" si="8"/>
        <v>34954.53391</v>
      </c>
      <c r="L11" s="18">
        <f t="shared" si="8"/>
        <v>837405.5588</v>
      </c>
      <c r="M11" s="18">
        <f t="shared" si="8"/>
        <v>255221.7685</v>
      </c>
      <c r="N11" s="18">
        <f t="shared" si="8"/>
        <v>3206198.118</v>
      </c>
      <c r="O11" s="18">
        <f t="shared" si="8"/>
        <v>17120.12033</v>
      </c>
      <c r="P11" s="18">
        <f t="shared" si="8"/>
        <v>31258324.63</v>
      </c>
      <c r="Q11" s="17"/>
      <c r="R11" s="66">
        <v>3433.54101</v>
      </c>
      <c r="S11" s="66">
        <v>31.21998</v>
      </c>
      <c r="T11" s="66">
        <v>4542.45463</v>
      </c>
      <c r="U11" s="66">
        <v>31.837889999999998</v>
      </c>
      <c r="V11" s="66">
        <v>262.51703999999995</v>
      </c>
      <c r="W11" s="66">
        <v>385.9209</v>
      </c>
      <c r="X11" s="66">
        <v>0.0</v>
      </c>
      <c r="Y11" s="66">
        <v>1507.4676499999998</v>
      </c>
      <c r="Z11" s="66">
        <v>731.4090799999999</v>
      </c>
      <c r="AA11" s="66">
        <v>202.49676000000002</v>
      </c>
      <c r="AB11" s="66">
        <v>860.07777</v>
      </c>
      <c r="AC11" s="66">
        <v>2.4602399999999998</v>
      </c>
      <c r="AD11" s="66">
        <v>269.83013</v>
      </c>
      <c r="AE11" s="66">
        <v>12261.23308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7216369.079</v>
      </c>
      <c r="D12" s="18">
        <f t="shared" si="9"/>
        <v>10925139.35</v>
      </c>
      <c r="E12" s="18">
        <f t="shared" si="9"/>
        <v>10103637.32</v>
      </c>
      <c r="F12" s="18">
        <f t="shared" si="9"/>
        <v>4823409.903</v>
      </c>
      <c r="G12" s="18">
        <f t="shared" si="9"/>
        <v>5119432.827</v>
      </c>
      <c r="H12" s="18">
        <f t="shared" si="9"/>
        <v>2673462.082</v>
      </c>
      <c r="I12" s="18">
        <f t="shared" si="9"/>
        <v>1620178.867</v>
      </c>
      <c r="J12" s="18">
        <f t="shared" si="9"/>
        <v>3810978.768</v>
      </c>
      <c r="K12" s="18">
        <f t="shared" si="9"/>
        <v>21651.77362</v>
      </c>
      <c r="L12" s="18">
        <f t="shared" si="9"/>
        <v>4347119.652</v>
      </c>
      <c r="M12" s="18">
        <f t="shared" si="9"/>
        <v>478542.771</v>
      </c>
      <c r="N12" s="18">
        <f t="shared" si="9"/>
        <v>4074578.626</v>
      </c>
      <c r="O12" s="18">
        <f t="shared" si="9"/>
        <v>2019403.769</v>
      </c>
      <c r="P12" s="18">
        <f t="shared" si="9"/>
        <v>57233904.78</v>
      </c>
      <c r="Q12" s="17"/>
    </row>
    <row r="13" ht="20.25" customHeight="1">
      <c r="A13" s="7"/>
      <c r="B13" s="17" t="s">
        <v>224</v>
      </c>
      <c r="C13" s="18">
        <f t="shared" ref="C13:P13" si="10">+R11</f>
        <v>3433.54101</v>
      </c>
      <c r="D13" s="18">
        <f t="shared" si="10"/>
        <v>31.21998</v>
      </c>
      <c r="E13" s="18">
        <f t="shared" si="10"/>
        <v>4542.45463</v>
      </c>
      <c r="F13" s="18">
        <f t="shared" si="10"/>
        <v>31.83789</v>
      </c>
      <c r="G13" s="18">
        <f t="shared" si="10"/>
        <v>262.51704</v>
      </c>
      <c r="H13" s="18">
        <f t="shared" si="10"/>
        <v>385.9209</v>
      </c>
      <c r="I13" s="18">
        <f t="shared" si="10"/>
        <v>0</v>
      </c>
      <c r="J13" s="18">
        <f t="shared" si="10"/>
        <v>1507.46765</v>
      </c>
      <c r="K13" s="18">
        <f t="shared" si="10"/>
        <v>731.40908</v>
      </c>
      <c r="L13" s="18">
        <f t="shared" si="10"/>
        <v>202.49676</v>
      </c>
      <c r="M13" s="18">
        <f t="shared" si="10"/>
        <v>860.07777</v>
      </c>
      <c r="N13" s="18">
        <f t="shared" si="10"/>
        <v>2.46024</v>
      </c>
      <c r="O13" s="18">
        <f t="shared" si="10"/>
        <v>269.83013</v>
      </c>
      <c r="P13" s="18">
        <f t="shared" si="10"/>
        <v>12261.23308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  <c r="Q15" s="23"/>
    </row>
    <row r="16" ht="19.5" customHeight="1">
      <c r="B16" s="19" t="s">
        <v>225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12">C16*C10</f>
        <v>346566.4022</v>
      </c>
      <c r="D17" s="27">
        <f t="shared" si="12"/>
        <v>447416.875</v>
      </c>
      <c r="E17" s="27">
        <f t="shared" si="12"/>
        <v>442438.2401</v>
      </c>
      <c r="F17" s="27">
        <f t="shared" si="12"/>
        <v>302851.4819</v>
      </c>
      <c r="G17" s="27">
        <f t="shared" si="12"/>
        <v>249097.6225</v>
      </c>
      <c r="H17" s="27">
        <f t="shared" si="12"/>
        <v>139397.0006</v>
      </c>
      <c r="I17" s="27">
        <f t="shared" si="12"/>
        <v>84534.14544</v>
      </c>
      <c r="J17" s="27">
        <f t="shared" si="12"/>
        <v>110794.8351</v>
      </c>
      <c r="K17" s="27">
        <f t="shared" si="12"/>
        <v>1662.793782</v>
      </c>
      <c r="L17" s="27">
        <f t="shared" si="12"/>
        <v>150357.1035</v>
      </c>
      <c r="M17" s="27">
        <f t="shared" si="12"/>
        <v>21304.1139</v>
      </c>
      <c r="N17" s="27">
        <f t="shared" si="12"/>
        <v>211142.5969</v>
      </c>
      <c r="O17" s="27">
        <f t="shared" si="12"/>
        <v>59067.01787</v>
      </c>
      <c r="P17" s="27">
        <f t="shared" si="12"/>
        <v>2566630.229</v>
      </c>
      <c r="Q17" s="28"/>
    </row>
    <row r="18" ht="29.25" customHeight="1">
      <c r="B18" s="29" t="s">
        <v>226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13">C9*C18</f>
        <v>1066639.039</v>
      </c>
      <c r="D19" s="27">
        <f t="shared" si="13"/>
        <v>1450551.74</v>
      </c>
      <c r="E19" s="27">
        <f t="shared" si="13"/>
        <v>834639.3086</v>
      </c>
      <c r="F19" s="27">
        <f t="shared" si="13"/>
        <v>1144431.257</v>
      </c>
      <c r="G19" s="27">
        <f t="shared" si="13"/>
        <v>642246.3181</v>
      </c>
      <c r="H19" s="27">
        <f t="shared" si="13"/>
        <v>264197.1617</v>
      </c>
      <c r="I19" s="27">
        <f t="shared" si="13"/>
        <v>226977.2092</v>
      </c>
      <c r="J19" s="27">
        <f t="shared" si="13"/>
        <v>170023.3967</v>
      </c>
      <c r="K19" s="27">
        <f t="shared" si="13"/>
        <v>3882.295298</v>
      </c>
      <c r="L19" s="27">
        <f t="shared" si="13"/>
        <v>261855.0786</v>
      </c>
      <c r="M19" s="27">
        <f t="shared" si="13"/>
        <v>48043.55577</v>
      </c>
      <c r="N19" s="27">
        <f t="shared" si="13"/>
        <v>989980.6965</v>
      </c>
      <c r="O19" s="27">
        <f t="shared" si="13"/>
        <v>28110.4529</v>
      </c>
      <c r="P19" s="27">
        <f t="shared" si="13"/>
        <v>7131577.509</v>
      </c>
      <c r="Q19" s="28"/>
    </row>
    <row r="20" ht="31.5" customHeight="1">
      <c r="B20" s="29" t="s">
        <v>227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14">C20*C4</f>
        <v>1484854.747</v>
      </c>
      <c r="D21" s="27">
        <f t="shared" si="14"/>
        <v>1936122.24</v>
      </c>
      <c r="E21" s="27">
        <f t="shared" si="14"/>
        <v>1875315.224</v>
      </c>
      <c r="F21" s="27">
        <f t="shared" si="14"/>
        <v>1295026.04</v>
      </c>
      <c r="G21" s="27">
        <f t="shared" si="14"/>
        <v>1117740.815</v>
      </c>
      <c r="H21" s="27">
        <f t="shared" si="14"/>
        <v>766624.1018</v>
      </c>
      <c r="I21" s="27">
        <f t="shared" si="14"/>
        <v>580849.7726</v>
      </c>
      <c r="J21" s="27">
        <f t="shared" si="14"/>
        <v>815170.9728</v>
      </c>
      <c r="K21" s="27">
        <f t="shared" si="14"/>
        <v>9740.125384</v>
      </c>
      <c r="L21" s="27">
        <f t="shared" si="14"/>
        <v>897791.1053</v>
      </c>
      <c r="M21" s="27">
        <f t="shared" si="14"/>
        <v>212545.1908</v>
      </c>
      <c r="N21" s="27">
        <f t="shared" si="14"/>
        <v>1288290.644</v>
      </c>
      <c r="O21" s="27">
        <f t="shared" si="14"/>
        <v>471223.0272</v>
      </c>
      <c r="P21" s="27">
        <f t="shared" si="14"/>
        <v>11968197.19</v>
      </c>
      <c r="Q21" s="28"/>
    </row>
    <row r="22" ht="32.25" customHeight="1">
      <c r="B22" s="29" t="s">
        <v>228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16">C5-C21</f>
        <v>5362970.746</v>
      </c>
      <c r="D26" s="27">
        <f t="shared" si="16"/>
        <v>8027216.57</v>
      </c>
      <c r="E26" s="27">
        <f t="shared" si="16"/>
        <v>5645164.073</v>
      </c>
      <c r="F26" s="27">
        <f t="shared" si="16"/>
        <v>5155515.58</v>
      </c>
      <c r="G26" s="27">
        <f t="shared" si="16"/>
        <v>3549264.837</v>
      </c>
      <c r="H26" s="27">
        <f t="shared" si="16"/>
        <v>1788261.617</v>
      </c>
      <c r="I26" s="27">
        <f t="shared" si="16"/>
        <v>1391165.461</v>
      </c>
      <c r="J26" s="27">
        <f t="shared" si="16"/>
        <v>1843477.165</v>
      </c>
      <c r="K26" s="27">
        <f t="shared" si="16"/>
        <v>45680.08453</v>
      </c>
      <c r="L26" s="27">
        <f t="shared" si="16"/>
        <v>2006577.657</v>
      </c>
      <c r="M26" s="27">
        <f t="shared" si="16"/>
        <v>347117.1679</v>
      </c>
      <c r="N26" s="27">
        <f t="shared" si="16"/>
        <v>1241564.725</v>
      </c>
      <c r="O26" s="27">
        <f t="shared" si="16"/>
        <v>132696.7505</v>
      </c>
      <c r="P26" s="27">
        <f t="shared" si="16"/>
        <v>37319769.25</v>
      </c>
      <c r="Q26" s="28"/>
    </row>
    <row r="27" ht="18.75" customHeight="1">
      <c r="B27" s="40" t="s">
        <v>42</v>
      </c>
      <c r="C27" s="41">
        <f t="shared" ref="C27:P27" si="17">C26/C17</f>
        <v>15.47458355</v>
      </c>
      <c r="D27" s="41">
        <f t="shared" si="17"/>
        <v>17.94124679</v>
      </c>
      <c r="E27" s="41">
        <f t="shared" si="17"/>
        <v>12.75921374</v>
      </c>
      <c r="F27" s="41">
        <f t="shared" si="17"/>
        <v>17.023247</v>
      </c>
      <c r="G27" s="41">
        <f t="shared" si="17"/>
        <v>14.24848941</v>
      </c>
      <c r="H27" s="41">
        <f t="shared" si="17"/>
        <v>12.82855162</v>
      </c>
      <c r="I27" s="41">
        <f t="shared" si="17"/>
        <v>16.45684657</v>
      </c>
      <c r="J27" s="41">
        <f t="shared" si="17"/>
        <v>16.63865616</v>
      </c>
      <c r="K27" s="41">
        <f t="shared" si="17"/>
        <v>27.471888</v>
      </c>
      <c r="L27" s="41">
        <f t="shared" si="17"/>
        <v>13.34541309</v>
      </c>
      <c r="M27" s="41">
        <f t="shared" si="17"/>
        <v>16.29343372</v>
      </c>
      <c r="N27" s="41">
        <f t="shared" si="17"/>
        <v>5.880219068</v>
      </c>
      <c r="O27" s="41">
        <f t="shared" si="17"/>
        <v>2.246545624</v>
      </c>
      <c r="P27" s="41">
        <f t="shared" si="17"/>
        <v>14.54037626</v>
      </c>
      <c r="Q27" s="42"/>
    </row>
    <row r="28" ht="18.75" customHeight="1">
      <c r="B28" s="40" t="s">
        <v>43</v>
      </c>
      <c r="C28" s="41">
        <f t="shared" ref="C28:P28" si="18">((C26)/C10)*100</f>
        <v>44.8762923</v>
      </c>
      <c r="D28" s="41">
        <f t="shared" si="18"/>
        <v>52.02961568</v>
      </c>
      <c r="E28" s="41">
        <f t="shared" si="18"/>
        <v>37.00171985</v>
      </c>
      <c r="F28" s="41">
        <f t="shared" si="18"/>
        <v>49.3674163</v>
      </c>
      <c r="G28" s="41">
        <f t="shared" si="18"/>
        <v>41.3206193</v>
      </c>
      <c r="H28" s="41">
        <f t="shared" si="18"/>
        <v>37.20279969</v>
      </c>
      <c r="I28" s="41">
        <f t="shared" si="18"/>
        <v>47.72485505</v>
      </c>
      <c r="J28" s="41">
        <f t="shared" si="18"/>
        <v>48.25210286</v>
      </c>
      <c r="K28" s="41">
        <f t="shared" si="18"/>
        <v>79.66847519</v>
      </c>
      <c r="L28" s="41">
        <f t="shared" si="18"/>
        <v>38.70169796</v>
      </c>
      <c r="M28" s="41">
        <f t="shared" si="18"/>
        <v>47.25095779</v>
      </c>
      <c r="N28" s="41">
        <f t="shared" si="18"/>
        <v>17.0526353</v>
      </c>
      <c r="O28" s="41">
        <f t="shared" si="18"/>
        <v>6.514982309</v>
      </c>
      <c r="P28" s="41">
        <f t="shared" si="18"/>
        <v>42.16709116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9">C6-(0.4*C7)+C19-C21</f>
        <v>2346475.924</v>
      </c>
      <c r="D30" s="27">
        <f t="shared" si="19"/>
        <v>5463777.922</v>
      </c>
      <c r="E30" s="27">
        <f t="shared" si="19"/>
        <v>2155347.556</v>
      </c>
      <c r="F30" s="27">
        <f t="shared" si="19"/>
        <v>1942225.843</v>
      </c>
      <c r="G30" s="27">
        <f t="shared" si="19"/>
        <v>1503485.305</v>
      </c>
      <c r="H30" s="27">
        <f t="shared" si="19"/>
        <v>939276.2307</v>
      </c>
      <c r="I30" s="27">
        <f t="shared" si="19"/>
        <v>692643.0888</v>
      </c>
      <c r="J30" s="27">
        <f t="shared" si="19"/>
        <v>-58837.86467</v>
      </c>
      <c r="K30" s="27">
        <f t="shared" si="19"/>
        <v>45433.95478</v>
      </c>
      <c r="L30" s="27">
        <f t="shared" si="19"/>
        <v>283080.4655</v>
      </c>
      <c r="M30" s="27">
        <f t="shared" si="19"/>
        <v>104578.2481</v>
      </c>
      <c r="N30" s="27">
        <f t="shared" si="19"/>
        <v>782737.7734</v>
      </c>
      <c r="O30" s="27">
        <f t="shared" si="19"/>
        <v>105130.4594</v>
      </c>
      <c r="P30" s="27">
        <f t="shared" si="19"/>
        <v>17088451.72</v>
      </c>
      <c r="Q30" s="28"/>
    </row>
    <row r="31" ht="18.75" customHeight="1">
      <c r="B31" s="40" t="s">
        <v>42</v>
      </c>
      <c r="C31" s="41">
        <f t="shared" ref="C31:P31" si="20">C30/C17</f>
        <v>6.770638784</v>
      </c>
      <c r="D31" s="41">
        <f t="shared" si="20"/>
        <v>12.211828</v>
      </c>
      <c r="E31" s="41">
        <f t="shared" si="20"/>
        <v>4.871521854</v>
      </c>
      <c r="F31" s="41">
        <f t="shared" si="20"/>
        <v>6.413129734</v>
      </c>
      <c r="G31" s="41">
        <f t="shared" si="20"/>
        <v>6.035727238</v>
      </c>
      <c r="H31" s="41">
        <f t="shared" si="20"/>
        <v>6.73813803</v>
      </c>
      <c r="I31" s="41">
        <f t="shared" si="20"/>
        <v>8.193648675</v>
      </c>
      <c r="J31" s="41">
        <f t="shared" si="20"/>
        <v>-0.5310524145</v>
      </c>
      <c r="K31" s="41">
        <f t="shared" si="20"/>
        <v>27.32386618</v>
      </c>
      <c r="L31" s="41">
        <f t="shared" si="20"/>
        <v>1.882720928</v>
      </c>
      <c r="M31" s="41">
        <f t="shared" si="20"/>
        <v>4.908828811</v>
      </c>
      <c r="N31" s="41">
        <f t="shared" si="20"/>
        <v>3.707152345</v>
      </c>
      <c r="O31" s="41">
        <f t="shared" si="20"/>
        <v>1.779850468</v>
      </c>
      <c r="P31" s="41">
        <f t="shared" si="20"/>
        <v>6.657932854</v>
      </c>
      <c r="Q31" s="42"/>
    </row>
    <row r="32" ht="18.75" customHeight="1">
      <c r="B32" s="40" t="s">
        <v>43</v>
      </c>
      <c r="C32" s="41">
        <f t="shared" ref="C32:P32" si="21">((C30/C10)*100)</f>
        <v>19.63485247</v>
      </c>
      <c r="D32" s="41">
        <f t="shared" si="21"/>
        <v>35.4143012</v>
      </c>
      <c r="E32" s="41">
        <f t="shared" si="21"/>
        <v>14.12741338</v>
      </c>
      <c r="F32" s="41">
        <f t="shared" si="21"/>
        <v>18.59807623</v>
      </c>
      <c r="G32" s="41">
        <f t="shared" si="21"/>
        <v>17.50360899</v>
      </c>
      <c r="H32" s="41">
        <f t="shared" si="21"/>
        <v>19.54060029</v>
      </c>
      <c r="I32" s="41">
        <f t="shared" si="21"/>
        <v>23.76158116</v>
      </c>
      <c r="J32" s="41">
        <f t="shared" si="21"/>
        <v>-1.540052002</v>
      </c>
      <c r="K32" s="41">
        <f t="shared" si="21"/>
        <v>79.23921193</v>
      </c>
      <c r="L32" s="41">
        <f t="shared" si="21"/>
        <v>5.459890691</v>
      </c>
      <c r="M32" s="41">
        <f t="shared" si="21"/>
        <v>14.23560355</v>
      </c>
      <c r="N32" s="41">
        <f t="shared" si="21"/>
        <v>10.7507418</v>
      </c>
      <c r="O32" s="41">
        <f t="shared" si="21"/>
        <v>5.161566356</v>
      </c>
      <c r="P32" s="41">
        <f t="shared" si="21"/>
        <v>19.30800528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6.71"/>
    <col customWidth="1" min="12" max="14" width="8.71"/>
    <col customWidth="1" min="15" max="15" width="9.86"/>
    <col customWidth="1" min="16" max="16" width="22.0"/>
    <col customWidth="1" min="17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229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54">
        <f t="shared" ref="C4:P4" si="1">+R4</f>
        <v>31441776.18</v>
      </c>
      <c r="D4" s="54">
        <f t="shared" si="1"/>
        <v>39522136.18</v>
      </c>
      <c r="E4" s="54">
        <f t="shared" si="1"/>
        <v>39208618.87</v>
      </c>
      <c r="F4" s="54">
        <f t="shared" si="1"/>
        <v>26250067.26</v>
      </c>
      <c r="G4" s="54">
        <f t="shared" si="1"/>
        <v>23231214.47</v>
      </c>
      <c r="H4" s="54">
        <f t="shared" si="1"/>
        <v>16174580.63</v>
      </c>
      <c r="I4" s="54">
        <f t="shared" si="1"/>
        <v>12374174.12</v>
      </c>
      <c r="J4" s="54">
        <f t="shared" si="1"/>
        <v>17617799.54</v>
      </c>
      <c r="K4" s="54">
        <f t="shared" si="1"/>
        <v>205830.5884</v>
      </c>
      <c r="L4" s="54">
        <f t="shared" si="1"/>
        <v>18815790.44</v>
      </c>
      <c r="M4" s="54">
        <f t="shared" si="1"/>
        <v>4509632.892</v>
      </c>
      <c r="N4" s="54">
        <f t="shared" si="1"/>
        <v>27724417.26</v>
      </c>
      <c r="O4" s="54">
        <f t="shared" si="1"/>
        <v>9949398.7</v>
      </c>
      <c r="P4" s="54">
        <f t="shared" si="1"/>
        <v>267025437.1</v>
      </c>
      <c r="R4" s="72">
        <v>3.144177617771E7</v>
      </c>
      <c r="S4" s="72">
        <v>3.952213617611E7</v>
      </c>
      <c r="T4" s="72">
        <v>3.920861887259E7</v>
      </c>
      <c r="U4" s="72">
        <v>2.625006725818E7</v>
      </c>
      <c r="V4" s="72">
        <v>2.323121447285E7</v>
      </c>
      <c r="W4" s="72">
        <v>1.6174580630290002E7</v>
      </c>
      <c r="X4" s="72">
        <v>1.2374174118120002E7</v>
      </c>
      <c r="Y4" s="72">
        <v>1.7617799538009997E7</v>
      </c>
      <c r="Z4" s="72">
        <v>205830.58841</v>
      </c>
      <c r="AA4" s="72">
        <v>1.881579043776E7</v>
      </c>
      <c r="AB4" s="72">
        <v>4509632.89164</v>
      </c>
      <c r="AC4" s="72">
        <v>2.77244172625E7</v>
      </c>
      <c r="AD4" s="72">
        <v>9949398.699879998</v>
      </c>
      <c r="AE4" s="72">
        <v>2.6702543712405E8</v>
      </c>
      <c r="AF4" s="66">
        <v>0.0</v>
      </c>
    </row>
    <row r="5" ht="18.0" customHeight="1">
      <c r="A5" s="7"/>
      <c r="B5" s="12" t="s">
        <v>21</v>
      </c>
      <c r="C5" s="14">
        <f t="shared" ref="C5:P5" si="2">C6+C8-(C7*0.4)-(C9*0.3)</f>
        <v>6582047.18</v>
      </c>
      <c r="D5" s="14">
        <f t="shared" si="2"/>
        <v>9150074.667</v>
      </c>
      <c r="E5" s="14">
        <f t="shared" si="2"/>
        <v>7034597.389</v>
      </c>
      <c r="F5" s="14">
        <f t="shared" si="2"/>
        <v>5892933.256</v>
      </c>
      <c r="G5" s="14">
        <f t="shared" si="2"/>
        <v>4448213.04</v>
      </c>
      <c r="H5" s="14">
        <f t="shared" si="2"/>
        <v>2515633.309</v>
      </c>
      <c r="I5" s="14">
        <f t="shared" si="2"/>
        <v>1968451.871</v>
      </c>
      <c r="J5" s="14">
        <f t="shared" si="2"/>
        <v>2800562.532</v>
      </c>
      <c r="K5" s="14">
        <f t="shared" si="2"/>
        <v>53101.86697</v>
      </c>
      <c r="L5" s="14">
        <f t="shared" si="2"/>
        <v>2658086.33</v>
      </c>
      <c r="M5" s="14">
        <f t="shared" si="2"/>
        <v>510899.2631</v>
      </c>
      <c r="N5" s="14">
        <f t="shared" si="2"/>
        <v>2660552.472</v>
      </c>
      <c r="O5" s="14">
        <f t="shared" si="2"/>
        <v>610115.8475</v>
      </c>
      <c r="P5" s="14">
        <f t="shared" si="2"/>
        <v>46885269.02</v>
      </c>
      <c r="Q5" s="15"/>
      <c r="R5" s="70">
        <v>3867978.80333</v>
      </c>
      <c r="S5" s="70">
        <v>7210588.71471</v>
      </c>
      <c r="T5" s="70">
        <v>3724951.0889000003</v>
      </c>
      <c r="U5" s="70">
        <v>2011764.59449</v>
      </c>
      <c r="V5" s="70">
        <v>2462403.42672</v>
      </c>
      <c r="W5" s="70">
        <v>1513039.33446</v>
      </c>
      <c r="X5" s="70">
        <v>993057.91072</v>
      </c>
      <c r="Y5" s="70">
        <v>853823.3436499999</v>
      </c>
      <c r="Z5" s="70">
        <v>70550.66347</v>
      </c>
      <c r="AA5" s="70">
        <v>831407.1589800001</v>
      </c>
      <c r="AB5" s="70">
        <v>330965.85388999997</v>
      </c>
      <c r="AC5" s="70">
        <v>1708816.55356</v>
      </c>
      <c r="AD5" s="70">
        <v>665413.0647100001</v>
      </c>
      <c r="AE5" s="70">
        <v>2.624476051159E7</v>
      </c>
      <c r="AF5" s="66">
        <v>0.0</v>
      </c>
    </row>
    <row r="6" ht="18.0" customHeight="1">
      <c r="A6" s="7"/>
      <c r="B6" s="17" t="s">
        <v>22</v>
      </c>
      <c r="C6" s="18">
        <f t="shared" ref="C6:P6" si="3">+R5</f>
        <v>3867978.803</v>
      </c>
      <c r="D6" s="18">
        <f t="shared" si="3"/>
        <v>7210588.715</v>
      </c>
      <c r="E6" s="18">
        <f t="shared" si="3"/>
        <v>3724951.089</v>
      </c>
      <c r="F6" s="18">
        <f t="shared" si="3"/>
        <v>2011764.594</v>
      </c>
      <c r="G6" s="18">
        <f t="shared" si="3"/>
        <v>2462403.427</v>
      </c>
      <c r="H6" s="18">
        <f t="shared" si="3"/>
        <v>1513039.334</v>
      </c>
      <c r="I6" s="18">
        <f t="shared" si="3"/>
        <v>993057.9107</v>
      </c>
      <c r="J6" s="18">
        <f t="shared" si="3"/>
        <v>853823.3437</v>
      </c>
      <c r="K6" s="18">
        <f t="shared" si="3"/>
        <v>70550.66347</v>
      </c>
      <c r="L6" s="18">
        <f t="shared" si="3"/>
        <v>831407.159</v>
      </c>
      <c r="M6" s="18">
        <f t="shared" si="3"/>
        <v>330965.8539</v>
      </c>
      <c r="N6" s="18">
        <f t="shared" si="3"/>
        <v>1708816.554</v>
      </c>
      <c r="O6" s="18">
        <f t="shared" si="3"/>
        <v>665413.0647</v>
      </c>
      <c r="P6" s="18">
        <f t="shared" si="3"/>
        <v>26244760.51</v>
      </c>
      <c r="Q6" s="17"/>
      <c r="R6" s="69">
        <v>2581665.19394</v>
      </c>
      <c r="S6" s="69">
        <v>4732987.3798400005</v>
      </c>
      <c r="T6" s="69">
        <v>2318212.06152</v>
      </c>
      <c r="U6" s="69">
        <v>780550.37067</v>
      </c>
      <c r="V6" s="69">
        <v>1340925.06923</v>
      </c>
      <c r="W6" s="69">
        <v>516524.33104</v>
      </c>
      <c r="X6" s="69">
        <v>268844.33287</v>
      </c>
      <c r="Y6" s="69">
        <v>560184.07714</v>
      </c>
      <c r="Z6" s="69">
        <v>52896.7724</v>
      </c>
      <c r="AA6" s="69">
        <v>303318.89979</v>
      </c>
      <c r="AB6" s="69">
        <v>194023.83525</v>
      </c>
      <c r="AC6" s="69">
        <v>1119907.87277</v>
      </c>
      <c r="AD6" s="69">
        <v>211310.0</v>
      </c>
      <c r="AE6" s="69">
        <v>1.498135019646E7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2581665.194</v>
      </c>
      <c r="D7" s="18">
        <f t="shared" si="4"/>
        <v>4732987.38</v>
      </c>
      <c r="E7" s="18">
        <f t="shared" si="4"/>
        <v>2318212.062</v>
      </c>
      <c r="F7" s="18">
        <f t="shared" si="4"/>
        <v>780550.3707</v>
      </c>
      <c r="G7" s="18">
        <f t="shared" si="4"/>
        <v>1340925.069</v>
      </c>
      <c r="H7" s="18">
        <f t="shared" si="4"/>
        <v>516524.331</v>
      </c>
      <c r="I7" s="18">
        <f t="shared" si="4"/>
        <v>268844.3329</v>
      </c>
      <c r="J7" s="18">
        <f t="shared" si="4"/>
        <v>560184.0771</v>
      </c>
      <c r="K7" s="18">
        <f t="shared" si="4"/>
        <v>52896.7724</v>
      </c>
      <c r="L7" s="18">
        <f t="shared" si="4"/>
        <v>303318.8998</v>
      </c>
      <c r="M7" s="18">
        <f t="shared" si="4"/>
        <v>194023.8353</v>
      </c>
      <c r="N7" s="18">
        <f t="shared" si="4"/>
        <v>1119907.873</v>
      </c>
      <c r="O7" s="18">
        <f t="shared" si="4"/>
        <v>211310</v>
      </c>
      <c r="P7" s="18">
        <f t="shared" si="4"/>
        <v>14981350.2</v>
      </c>
      <c r="Q7" s="17"/>
      <c r="R7" s="70">
        <v>4135863.72512</v>
      </c>
      <c r="S7" s="70">
        <v>4405978.35567</v>
      </c>
      <c r="T7" s="70">
        <v>4570671.864949999</v>
      </c>
      <c r="U7" s="70">
        <v>4579908.61888</v>
      </c>
      <c r="V7" s="70">
        <v>2727549.8631599997</v>
      </c>
      <c r="W7" s="70">
        <v>1310241.4845</v>
      </c>
      <c r="X7" s="70">
        <v>1215938.83601</v>
      </c>
      <c r="Y7" s="70">
        <v>2235303.14106</v>
      </c>
      <c r="Z7" s="70">
        <v>5137.824070000001</v>
      </c>
      <c r="AA7" s="70">
        <v>2034692.32528</v>
      </c>
      <c r="AB7" s="70">
        <v>276486.93939</v>
      </c>
      <c r="AC7" s="70">
        <v>1801582.47665</v>
      </c>
      <c r="AD7" s="70">
        <v>29991.18275</v>
      </c>
      <c r="AE7" s="70">
        <v>2.932934663749E7</v>
      </c>
      <c r="AF7" s="66">
        <v>0.0</v>
      </c>
    </row>
    <row r="8" ht="18.0" customHeight="1">
      <c r="A8" s="7"/>
      <c r="B8" s="17" t="s">
        <v>24</v>
      </c>
      <c r="C8" s="18">
        <f t="shared" ref="C8:P8" si="5">+R7</f>
        <v>4135863.725</v>
      </c>
      <c r="D8" s="18">
        <f t="shared" si="5"/>
        <v>4405978.356</v>
      </c>
      <c r="E8" s="18">
        <f t="shared" si="5"/>
        <v>4570671.865</v>
      </c>
      <c r="F8" s="18">
        <f t="shared" si="5"/>
        <v>4579908.619</v>
      </c>
      <c r="G8" s="18">
        <f t="shared" si="5"/>
        <v>2727549.863</v>
      </c>
      <c r="H8" s="18">
        <f t="shared" si="5"/>
        <v>1310241.485</v>
      </c>
      <c r="I8" s="18">
        <f t="shared" si="5"/>
        <v>1215938.836</v>
      </c>
      <c r="J8" s="18">
        <f t="shared" si="5"/>
        <v>2235303.141</v>
      </c>
      <c r="K8" s="18">
        <f t="shared" si="5"/>
        <v>5137.82407</v>
      </c>
      <c r="L8" s="18">
        <f t="shared" si="5"/>
        <v>2034692.325</v>
      </c>
      <c r="M8" s="18">
        <f t="shared" si="5"/>
        <v>276486.9394</v>
      </c>
      <c r="N8" s="18">
        <f t="shared" si="5"/>
        <v>1801582.477</v>
      </c>
      <c r="O8" s="18">
        <f t="shared" si="5"/>
        <v>29991.18275</v>
      </c>
      <c r="P8" s="18">
        <f t="shared" si="5"/>
        <v>29329346.64</v>
      </c>
      <c r="Q8" s="17"/>
      <c r="R8" s="69">
        <v>1297097.56944</v>
      </c>
      <c r="S8" s="69">
        <v>1910991.5057</v>
      </c>
      <c r="T8" s="69">
        <v>1112469.1356300001</v>
      </c>
      <c r="U8" s="69">
        <v>1288399.36368</v>
      </c>
      <c r="V8" s="69">
        <v>684567.4080299999</v>
      </c>
      <c r="W8" s="69">
        <v>336792.59301</v>
      </c>
      <c r="X8" s="69">
        <v>443357.14269999997</v>
      </c>
      <c r="Y8" s="69">
        <v>214967.74</v>
      </c>
      <c r="Z8" s="69">
        <v>4759.70538</v>
      </c>
      <c r="AA8" s="69">
        <v>288951.98281</v>
      </c>
      <c r="AB8" s="69">
        <v>63146.65352</v>
      </c>
      <c r="AC8" s="69">
        <v>1339611.36419</v>
      </c>
      <c r="AD8" s="69">
        <v>2548.0</v>
      </c>
      <c r="AE8" s="69">
        <v>8987660.16409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1297097.569</v>
      </c>
      <c r="D9" s="18">
        <f t="shared" si="6"/>
        <v>1910991.506</v>
      </c>
      <c r="E9" s="18">
        <f t="shared" si="6"/>
        <v>1112469.136</v>
      </c>
      <c r="F9" s="18">
        <f t="shared" si="6"/>
        <v>1288399.364</v>
      </c>
      <c r="G9" s="18">
        <f t="shared" si="6"/>
        <v>684567.408</v>
      </c>
      <c r="H9" s="18">
        <f t="shared" si="6"/>
        <v>336792.593</v>
      </c>
      <c r="I9" s="18">
        <f t="shared" si="6"/>
        <v>443357.1427</v>
      </c>
      <c r="J9" s="18">
        <f t="shared" si="6"/>
        <v>214967.74</v>
      </c>
      <c r="K9" s="18">
        <f t="shared" si="6"/>
        <v>4759.70538</v>
      </c>
      <c r="L9" s="18">
        <f t="shared" si="6"/>
        <v>288951.9828</v>
      </c>
      <c r="M9" s="18">
        <f t="shared" si="6"/>
        <v>63146.65352</v>
      </c>
      <c r="N9" s="18">
        <f t="shared" si="6"/>
        <v>1339611.364</v>
      </c>
      <c r="O9" s="18">
        <f t="shared" si="6"/>
        <v>2548</v>
      </c>
      <c r="P9" s="18">
        <f t="shared" si="6"/>
        <v>8987660.164</v>
      </c>
      <c r="Q9" s="17"/>
      <c r="R9" s="69">
        <v>4619203.5978500005</v>
      </c>
      <c r="S9" s="69">
        <v>4261729.04142</v>
      </c>
      <c r="T9" s="69">
        <v>5073439.33173</v>
      </c>
      <c r="U9" s="69">
        <v>4465143.75664</v>
      </c>
      <c r="V9" s="69">
        <v>3514735.4615300004</v>
      </c>
      <c r="W9" s="69">
        <v>2171836.23493</v>
      </c>
      <c r="X9" s="69">
        <v>1266501.6230799998</v>
      </c>
      <c r="Y9" s="69">
        <v>8380.50627</v>
      </c>
      <c r="Z9" s="69">
        <v>33924.96467</v>
      </c>
      <c r="AA9" s="69">
        <v>860410.31437</v>
      </c>
      <c r="AB9" s="69">
        <v>259176.03435</v>
      </c>
      <c r="AC9" s="69">
        <v>3731077.4422</v>
      </c>
      <c r="AD9" s="69">
        <v>15691.96484</v>
      </c>
      <c r="AE9" s="69">
        <v>3.028125027388E7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11701243.52</v>
      </c>
      <c r="D10" s="14">
        <f t="shared" si="7"/>
        <v>14416691.72</v>
      </c>
      <c r="E10" s="14">
        <f t="shared" si="7"/>
        <v>15089029.25</v>
      </c>
      <c r="F10" s="14">
        <f t="shared" si="7"/>
        <v>9265958.41</v>
      </c>
      <c r="G10" s="14">
        <f t="shared" si="7"/>
        <v>8613844.005</v>
      </c>
      <c r="H10" s="14">
        <f t="shared" si="7"/>
        <v>4829540.259</v>
      </c>
      <c r="I10" s="14">
        <f t="shared" si="7"/>
        <v>2916821.943</v>
      </c>
      <c r="J10" s="14">
        <f t="shared" si="7"/>
        <v>3884453.033</v>
      </c>
      <c r="K10" s="14">
        <f t="shared" si="7"/>
        <v>55432.83853</v>
      </c>
      <c r="L10" s="14">
        <f t="shared" si="7"/>
        <v>5156785.908</v>
      </c>
      <c r="M10" s="14">
        <f t="shared" si="7"/>
        <v>732297.0061</v>
      </c>
      <c r="N10" s="14">
        <f t="shared" si="7"/>
        <v>7473785.215</v>
      </c>
      <c r="O10" s="14">
        <f t="shared" si="7"/>
        <v>1981548.778</v>
      </c>
      <c r="P10" s="14">
        <f t="shared" si="7"/>
        <v>86117431.89</v>
      </c>
      <c r="Q10" s="15"/>
      <c r="R10" s="69">
        <v>7080930.56338</v>
      </c>
      <c r="S10" s="69">
        <v>1.015464532169E7</v>
      </c>
      <c r="T10" s="69">
        <v>1.0007309498200001E7</v>
      </c>
      <c r="U10" s="69">
        <v>4798010.212619999</v>
      </c>
      <c r="V10" s="69">
        <v>5096718.40857</v>
      </c>
      <c r="W10" s="69">
        <v>2656743.74945</v>
      </c>
      <c r="X10" s="69">
        <v>1647066.63248</v>
      </c>
      <c r="Y10" s="69">
        <v>3874166.46509</v>
      </c>
      <c r="Z10" s="69">
        <v>20764.390219999997</v>
      </c>
      <c r="AA10" s="69">
        <v>4295839.761399999</v>
      </c>
      <c r="AB10" s="69">
        <v>472260.81499</v>
      </c>
      <c r="AC10" s="69">
        <v>3742563.5638800003</v>
      </c>
      <c r="AD10" s="69">
        <v>1964336.52093</v>
      </c>
      <c r="AE10" s="69">
        <v>5.58113559029E7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4619203.598</v>
      </c>
      <c r="D11" s="18">
        <f t="shared" si="8"/>
        <v>4261729.041</v>
      </c>
      <c r="E11" s="18">
        <f t="shared" si="8"/>
        <v>5073439.332</v>
      </c>
      <c r="F11" s="18">
        <f t="shared" si="8"/>
        <v>4465143.757</v>
      </c>
      <c r="G11" s="18">
        <f t="shared" si="8"/>
        <v>3514735.462</v>
      </c>
      <c r="H11" s="18">
        <f t="shared" si="8"/>
        <v>2171836.235</v>
      </c>
      <c r="I11" s="18">
        <f t="shared" si="8"/>
        <v>1266501.623</v>
      </c>
      <c r="J11" s="18">
        <f t="shared" si="8"/>
        <v>8380.50627</v>
      </c>
      <c r="K11" s="18">
        <f t="shared" si="8"/>
        <v>33924.96467</v>
      </c>
      <c r="L11" s="18">
        <f t="shared" si="8"/>
        <v>860410.3144</v>
      </c>
      <c r="M11" s="18">
        <f t="shared" si="8"/>
        <v>259176.0344</v>
      </c>
      <c r="N11" s="18">
        <f t="shared" si="8"/>
        <v>3731077.442</v>
      </c>
      <c r="O11" s="18">
        <f t="shared" si="8"/>
        <v>15691.96484</v>
      </c>
      <c r="P11" s="18">
        <f t="shared" si="8"/>
        <v>30281250.27</v>
      </c>
      <c r="Q11" s="17"/>
      <c r="R11" s="69">
        <v>1109.35427</v>
      </c>
      <c r="S11" s="69">
        <v>317.36013</v>
      </c>
      <c r="T11" s="69">
        <v>8280.424219999999</v>
      </c>
      <c r="U11" s="69">
        <v>2804.44102</v>
      </c>
      <c r="V11" s="69">
        <v>2390.13448</v>
      </c>
      <c r="W11" s="69">
        <v>960.2751</v>
      </c>
      <c r="X11" s="69">
        <v>3253.68738</v>
      </c>
      <c r="Y11" s="69">
        <v>1906.06124</v>
      </c>
      <c r="Z11" s="69">
        <v>743.48364</v>
      </c>
      <c r="AA11" s="69">
        <v>535.83202</v>
      </c>
      <c r="AB11" s="69">
        <v>860.15678</v>
      </c>
      <c r="AC11" s="69">
        <v>144.20938</v>
      </c>
      <c r="AD11" s="69">
        <v>1520.29177</v>
      </c>
      <c r="AE11" s="69">
        <v>24825.71143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7080930.563</v>
      </c>
      <c r="D12" s="18">
        <f t="shared" si="9"/>
        <v>10154645.32</v>
      </c>
      <c r="E12" s="18">
        <f t="shared" si="9"/>
        <v>10007309.5</v>
      </c>
      <c r="F12" s="18">
        <f t="shared" si="9"/>
        <v>4798010.213</v>
      </c>
      <c r="G12" s="18">
        <f t="shared" si="9"/>
        <v>5096718.409</v>
      </c>
      <c r="H12" s="18">
        <f t="shared" si="9"/>
        <v>2656743.749</v>
      </c>
      <c r="I12" s="18">
        <f t="shared" si="9"/>
        <v>1647066.632</v>
      </c>
      <c r="J12" s="18">
        <f t="shared" si="9"/>
        <v>3874166.465</v>
      </c>
      <c r="K12" s="18">
        <f t="shared" si="9"/>
        <v>20764.39022</v>
      </c>
      <c r="L12" s="18">
        <f t="shared" si="9"/>
        <v>4295839.761</v>
      </c>
      <c r="M12" s="18">
        <f t="shared" si="9"/>
        <v>472260.815</v>
      </c>
      <c r="N12" s="18">
        <f t="shared" si="9"/>
        <v>3742563.564</v>
      </c>
      <c r="O12" s="18">
        <f t="shared" si="9"/>
        <v>1964336.521</v>
      </c>
      <c r="P12" s="18">
        <f t="shared" si="9"/>
        <v>55811355.9</v>
      </c>
      <c r="Q12" s="17"/>
    </row>
    <row r="13" ht="20.25" customHeight="1">
      <c r="A13" s="7"/>
      <c r="B13" s="17" t="s">
        <v>230</v>
      </c>
      <c r="C13" s="18">
        <f t="shared" ref="C13:P13" si="10">+R11</f>
        <v>1109.35427</v>
      </c>
      <c r="D13" s="18">
        <f t="shared" si="10"/>
        <v>317.36013</v>
      </c>
      <c r="E13" s="18">
        <f t="shared" si="10"/>
        <v>8280.42422</v>
      </c>
      <c r="F13" s="18">
        <f t="shared" si="10"/>
        <v>2804.44102</v>
      </c>
      <c r="G13" s="18">
        <f t="shared" si="10"/>
        <v>2390.13448</v>
      </c>
      <c r="H13" s="18">
        <f t="shared" si="10"/>
        <v>960.2751</v>
      </c>
      <c r="I13" s="18">
        <f t="shared" si="10"/>
        <v>3253.68738</v>
      </c>
      <c r="J13" s="18">
        <f t="shared" si="10"/>
        <v>1906.06124</v>
      </c>
      <c r="K13" s="18">
        <f t="shared" si="10"/>
        <v>743.48364</v>
      </c>
      <c r="L13" s="18">
        <f t="shared" si="10"/>
        <v>535.83202</v>
      </c>
      <c r="M13" s="18">
        <f t="shared" si="10"/>
        <v>860.15678</v>
      </c>
      <c r="N13" s="18">
        <f t="shared" si="10"/>
        <v>144.20938</v>
      </c>
      <c r="O13" s="18">
        <f t="shared" si="10"/>
        <v>1520.29177</v>
      </c>
      <c r="P13" s="18">
        <f t="shared" si="10"/>
        <v>24825.71143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  <c r="Q15" s="23"/>
    </row>
    <row r="16" ht="19.5" customHeight="1">
      <c r="B16" s="19" t="s">
        <v>231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12">C16*C10</f>
        <v>339336.0619</v>
      </c>
      <c r="D17" s="27">
        <f t="shared" si="12"/>
        <v>418084.06</v>
      </c>
      <c r="E17" s="27">
        <f t="shared" si="12"/>
        <v>437581.8484</v>
      </c>
      <c r="F17" s="27">
        <f t="shared" si="12"/>
        <v>268712.7939</v>
      </c>
      <c r="G17" s="27">
        <f t="shared" si="12"/>
        <v>249801.4761</v>
      </c>
      <c r="H17" s="27">
        <f t="shared" si="12"/>
        <v>140056.6675</v>
      </c>
      <c r="I17" s="27">
        <f t="shared" si="12"/>
        <v>84587.83635</v>
      </c>
      <c r="J17" s="27">
        <f t="shared" si="12"/>
        <v>112649.1379</v>
      </c>
      <c r="K17" s="27">
        <f t="shared" si="12"/>
        <v>1607.552317</v>
      </c>
      <c r="L17" s="27">
        <f t="shared" si="12"/>
        <v>149546.7913</v>
      </c>
      <c r="M17" s="27">
        <f t="shared" si="12"/>
        <v>21236.61318</v>
      </c>
      <c r="N17" s="27">
        <f t="shared" si="12"/>
        <v>216739.7712</v>
      </c>
      <c r="O17" s="27">
        <f t="shared" si="12"/>
        <v>57464.91455</v>
      </c>
      <c r="P17" s="27">
        <f t="shared" si="12"/>
        <v>2497405.525</v>
      </c>
      <c r="Q17" s="28"/>
    </row>
    <row r="18" ht="29.25" customHeight="1">
      <c r="B18" s="29" t="s">
        <v>232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13">C9*C18</f>
        <v>907968.2986</v>
      </c>
      <c r="D19" s="27">
        <f t="shared" si="13"/>
        <v>1337694.054</v>
      </c>
      <c r="E19" s="27">
        <f t="shared" si="13"/>
        <v>778728.3949</v>
      </c>
      <c r="F19" s="27">
        <f t="shared" si="13"/>
        <v>901879.5546</v>
      </c>
      <c r="G19" s="27">
        <f t="shared" si="13"/>
        <v>479197.1856</v>
      </c>
      <c r="H19" s="27">
        <f t="shared" si="13"/>
        <v>235754.8151</v>
      </c>
      <c r="I19" s="27">
        <f t="shared" si="13"/>
        <v>310349.9999</v>
      </c>
      <c r="J19" s="27">
        <f t="shared" si="13"/>
        <v>150477.418</v>
      </c>
      <c r="K19" s="27">
        <f t="shared" si="13"/>
        <v>3331.793766</v>
      </c>
      <c r="L19" s="27">
        <f t="shared" si="13"/>
        <v>202266.388</v>
      </c>
      <c r="M19" s="27">
        <f t="shared" si="13"/>
        <v>44202.65746</v>
      </c>
      <c r="N19" s="27">
        <f t="shared" si="13"/>
        <v>937727.9549</v>
      </c>
      <c r="O19" s="27">
        <f t="shared" si="13"/>
        <v>1783.6</v>
      </c>
      <c r="P19" s="27">
        <f t="shared" si="13"/>
        <v>6291362.115</v>
      </c>
      <c r="Q19" s="28"/>
    </row>
    <row r="20" ht="31.5" customHeight="1">
      <c r="B20" s="29" t="s">
        <v>233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14">C20*C4</f>
        <v>1477763.48</v>
      </c>
      <c r="D21" s="27">
        <f t="shared" si="14"/>
        <v>1857540.4</v>
      </c>
      <c r="E21" s="27">
        <f t="shared" si="14"/>
        <v>1842805.087</v>
      </c>
      <c r="F21" s="27">
        <f t="shared" si="14"/>
        <v>1233753.161</v>
      </c>
      <c r="G21" s="27">
        <f t="shared" si="14"/>
        <v>1091867.08</v>
      </c>
      <c r="H21" s="27">
        <f t="shared" si="14"/>
        <v>760205.2896</v>
      </c>
      <c r="I21" s="27">
        <f t="shared" si="14"/>
        <v>581586.1836</v>
      </c>
      <c r="J21" s="27">
        <f t="shared" si="14"/>
        <v>828036.5783</v>
      </c>
      <c r="K21" s="27">
        <f t="shared" si="14"/>
        <v>9674.037655</v>
      </c>
      <c r="L21" s="27">
        <f t="shared" si="14"/>
        <v>884342.1506</v>
      </c>
      <c r="M21" s="27">
        <f t="shared" si="14"/>
        <v>211952.7459</v>
      </c>
      <c r="N21" s="27">
        <f t="shared" si="14"/>
        <v>1303047.611</v>
      </c>
      <c r="O21" s="27">
        <f t="shared" si="14"/>
        <v>467621.7389</v>
      </c>
      <c r="P21" s="27">
        <f t="shared" si="14"/>
        <v>12550195.54</v>
      </c>
      <c r="Q21" s="28"/>
    </row>
    <row r="22" ht="32.25" customHeight="1">
      <c r="B22" s="29" t="s">
        <v>234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16">C5-C21</f>
        <v>5104283.7</v>
      </c>
      <c r="D26" s="27">
        <f t="shared" si="16"/>
        <v>7292534.266</v>
      </c>
      <c r="E26" s="27">
        <f t="shared" si="16"/>
        <v>5191792.302</v>
      </c>
      <c r="F26" s="27">
        <f t="shared" si="16"/>
        <v>4659180.095</v>
      </c>
      <c r="G26" s="27">
        <f t="shared" si="16"/>
        <v>3356345.96</v>
      </c>
      <c r="H26" s="27">
        <f t="shared" si="16"/>
        <v>1755428.019</v>
      </c>
      <c r="I26" s="27">
        <f t="shared" si="16"/>
        <v>1386865.687</v>
      </c>
      <c r="J26" s="27">
        <f t="shared" si="16"/>
        <v>1972525.954</v>
      </c>
      <c r="K26" s="27">
        <f t="shared" si="16"/>
        <v>43427.82931</v>
      </c>
      <c r="L26" s="27">
        <f t="shared" si="16"/>
        <v>1773744.179</v>
      </c>
      <c r="M26" s="27">
        <f t="shared" si="16"/>
        <v>298946.5172</v>
      </c>
      <c r="N26" s="27">
        <f t="shared" si="16"/>
        <v>1357504.861</v>
      </c>
      <c r="O26" s="27">
        <f t="shared" si="16"/>
        <v>142494.1086</v>
      </c>
      <c r="P26" s="27">
        <f t="shared" si="16"/>
        <v>34335073.48</v>
      </c>
      <c r="Q26" s="28"/>
    </row>
    <row r="27" ht="18.75" customHeight="1">
      <c r="B27" s="40" t="s">
        <v>42</v>
      </c>
      <c r="C27" s="41">
        <f t="shared" ref="C27:P27" si="17">C26/C17</f>
        <v>15.04197246</v>
      </c>
      <c r="D27" s="41">
        <f t="shared" si="17"/>
        <v>17.44274648</v>
      </c>
      <c r="E27" s="41">
        <f t="shared" si="17"/>
        <v>11.86473415</v>
      </c>
      <c r="F27" s="41">
        <f t="shared" si="17"/>
        <v>17.33888449</v>
      </c>
      <c r="G27" s="41">
        <f t="shared" si="17"/>
        <v>13.43605335</v>
      </c>
      <c r="H27" s="41">
        <f t="shared" si="17"/>
        <v>12.53369832</v>
      </c>
      <c r="I27" s="41">
        <f t="shared" si="17"/>
        <v>16.39556876</v>
      </c>
      <c r="J27" s="41">
        <f t="shared" si="17"/>
        <v>17.51035107</v>
      </c>
      <c r="K27" s="41">
        <f t="shared" si="17"/>
        <v>27.01487774</v>
      </c>
      <c r="L27" s="41">
        <f t="shared" si="17"/>
        <v>11.8607973</v>
      </c>
      <c r="M27" s="41">
        <f t="shared" si="17"/>
        <v>14.07693942</v>
      </c>
      <c r="N27" s="41">
        <f t="shared" si="17"/>
        <v>6.263293777</v>
      </c>
      <c r="O27" s="41">
        <f t="shared" si="17"/>
        <v>2.47967146</v>
      </c>
      <c r="P27" s="41">
        <f t="shared" si="17"/>
        <v>13.74829724</v>
      </c>
      <c r="Q27" s="42"/>
    </row>
    <row r="28" ht="18.75" customHeight="1">
      <c r="B28" s="40" t="s">
        <v>43</v>
      </c>
      <c r="C28" s="41">
        <f t="shared" ref="C28:P28" si="18">((C26)/C10)*100</f>
        <v>43.62172014</v>
      </c>
      <c r="D28" s="41">
        <f t="shared" si="18"/>
        <v>50.5839648</v>
      </c>
      <c r="E28" s="41">
        <f t="shared" si="18"/>
        <v>34.40772905</v>
      </c>
      <c r="F28" s="41">
        <f t="shared" si="18"/>
        <v>50.28276503</v>
      </c>
      <c r="G28" s="41">
        <f t="shared" si="18"/>
        <v>38.96455471</v>
      </c>
      <c r="H28" s="41">
        <f t="shared" si="18"/>
        <v>36.34772514</v>
      </c>
      <c r="I28" s="41">
        <f t="shared" si="18"/>
        <v>47.54714941</v>
      </c>
      <c r="J28" s="41">
        <f t="shared" si="18"/>
        <v>50.78001811</v>
      </c>
      <c r="K28" s="41">
        <f t="shared" si="18"/>
        <v>78.34314544</v>
      </c>
      <c r="L28" s="41">
        <f t="shared" si="18"/>
        <v>34.39631217</v>
      </c>
      <c r="M28" s="41">
        <f t="shared" si="18"/>
        <v>40.82312432</v>
      </c>
      <c r="N28" s="41">
        <f t="shared" si="18"/>
        <v>18.16355195</v>
      </c>
      <c r="O28" s="41">
        <f t="shared" si="18"/>
        <v>7.191047234</v>
      </c>
      <c r="P28" s="41">
        <f t="shared" si="18"/>
        <v>39.87006199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9">C6-(0.4*C7)+C19-C21</f>
        <v>2265517.544</v>
      </c>
      <c r="D30" s="27">
        <f t="shared" si="19"/>
        <v>4797547.416</v>
      </c>
      <c r="E30" s="27">
        <f t="shared" si="19"/>
        <v>1733589.572</v>
      </c>
      <c r="F30" s="27">
        <f t="shared" si="19"/>
        <v>1367670.84</v>
      </c>
      <c r="G30" s="27">
        <f t="shared" si="19"/>
        <v>1313363.504</v>
      </c>
      <c r="H30" s="27">
        <f t="shared" si="19"/>
        <v>781979.1275</v>
      </c>
      <c r="I30" s="27">
        <f t="shared" si="19"/>
        <v>614283.9939</v>
      </c>
      <c r="J30" s="27">
        <f t="shared" si="19"/>
        <v>-47809.44749</v>
      </c>
      <c r="K30" s="27">
        <f t="shared" si="19"/>
        <v>43049.71062</v>
      </c>
      <c r="L30" s="27">
        <f t="shared" si="19"/>
        <v>28003.83646</v>
      </c>
      <c r="M30" s="27">
        <f t="shared" si="19"/>
        <v>85606.23135</v>
      </c>
      <c r="N30" s="27">
        <f t="shared" si="19"/>
        <v>895533.748</v>
      </c>
      <c r="O30" s="27">
        <f t="shared" si="19"/>
        <v>115050.9258</v>
      </c>
      <c r="P30" s="27">
        <f t="shared" si="19"/>
        <v>13993387</v>
      </c>
      <c r="Q30" s="28"/>
    </row>
    <row r="31" ht="18.75" customHeight="1">
      <c r="B31" s="40" t="s">
        <v>42</v>
      </c>
      <c r="C31" s="41">
        <f t="shared" ref="C31:P31" si="20">C30/C17</f>
        <v>6.676324146</v>
      </c>
      <c r="D31" s="41">
        <f t="shared" si="20"/>
        <v>11.47507852</v>
      </c>
      <c r="E31" s="41">
        <f t="shared" si="20"/>
        <v>3.961749279</v>
      </c>
      <c r="F31" s="41">
        <f t="shared" si="20"/>
        <v>5.089712402</v>
      </c>
      <c r="G31" s="41">
        <f t="shared" si="20"/>
        <v>5.257629077</v>
      </c>
      <c r="H31" s="41">
        <f t="shared" si="20"/>
        <v>5.583305253</v>
      </c>
      <c r="I31" s="41">
        <f t="shared" si="20"/>
        <v>7.262084248</v>
      </c>
      <c r="J31" s="41">
        <f t="shared" si="20"/>
        <v>-0.4244102384</v>
      </c>
      <c r="K31" s="41">
        <f t="shared" si="20"/>
        <v>26.77966381</v>
      </c>
      <c r="L31" s="41">
        <f t="shared" si="20"/>
        <v>0.1872580228</v>
      </c>
      <c r="M31" s="41">
        <f t="shared" si="20"/>
        <v>4.031067978</v>
      </c>
      <c r="N31" s="41">
        <f t="shared" si="20"/>
        <v>4.131838577</v>
      </c>
      <c r="O31" s="41">
        <f t="shared" si="20"/>
        <v>2.002107316</v>
      </c>
      <c r="P31" s="41">
        <f t="shared" si="20"/>
        <v>5.603169715</v>
      </c>
      <c r="Q31" s="42"/>
    </row>
    <row r="32" ht="18.75" customHeight="1">
      <c r="B32" s="40" t="s">
        <v>43</v>
      </c>
      <c r="C32" s="41">
        <f t="shared" ref="C32:P32" si="21">((C30/C10)*100)</f>
        <v>19.36134002</v>
      </c>
      <c r="D32" s="41">
        <f t="shared" si="21"/>
        <v>33.27772771</v>
      </c>
      <c r="E32" s="41">
        <f t="shared" si="21"/>
        <v>11.48907291</v>
      </c>
      <c r="F32" s="41">
        <f t="shared" si="21"/>
        <v>14.76016597</v>
      </c>
      <c r="G32" s="41">
        <f t="shared" si="21"/>
        <v>15.24712432</v>
      </c>
      <c r="H32" s="41">
        <f t="shared" si="21"/>
        <v>16.19158523</v>
      </c>
      <c r="I32" s="41">
        <f t="shared" si="21"/>
        <v>21.06004432</v>
      </c>
      <c r="J32" s="41">
        <f t="shared" si="21"/>
        <v>-1.230789691</v>
      </c>
      <c r="K32" s="41">
        <f t="shared" si="21"/>
        <v>77.66102506</v>
      </c>
      <c r="L32" s="41">
        <f t="shared" si="21"/>
        <v>0.5430482661</v>
      </c>
      <c r="M32" s="41">
        <f t="shared" si="21"/>
        <v>11.69009714</v>
      </c>
      <c r="N32" s="41">
        <f t="shared" si="21"/>
        <v>11.98233187</v>
      </c>
      <c r="O32" s="41">
        <f t="shared" si="21"/>
        <v>5.806111216</v>
      </c>
      <c r="P32" s="41">
        <f t="shared" si="21"/>
        <v>16.24919217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6.71"/>
    <col customWidth="1" min="12" max="14" width="8.71"/>
    <col customWidth="1" min="15" max="15" width="9.86"/>
    <col customWidth="1" min="16" max="16" width="22.0"/>
    <col customWidth="1" min="17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229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54">
        <f t="shared" ref="C4:P4" si="1">+R4</f>
        <v>31390201.62</v>
      </c>
      <c r="D4" s="54">
        <f t="shared" si="1"/>
        <v>40062281.27</v>
      </c>
      <c r="E4" s="54">
        <f t="shared" si="1"/>
        <v>39208168.2</v>
      </c>
      <c r="F4" s="54">
        <f t="shared" si="1"/>
        <v>26275860.8</v>
      </c>
      <c r="G4" s="54">
        <f t="shared" si="1"/>
        <v>23834710.57</v>
      </c>
      <c r="H4" s="54">
        <f t="shared" si="1"/>
        <v>16199507.04</v>
      </c>
      <c r="I4" s="54">
        <f t="shared" si="1"/>
        <v>12412526.31</v>
      </c>
      <c r="J4" s="54">
        <f t="shared" si="1"/>
        <v>17769593.33</v>
      </c>
      <c r="K4" s="54">
        <f t="shared" si="1"/>
        <v>201211.7874</v>
      </c>
      <c r="L4" s="54">
        <f t="shared" si="1"/>
        <v>18921048.21</v>
      </c>
      <c r="M4" s="54">
        <f t="shared" si="1"/>
        <v>4633475.14</v>
      </c>
      <c r="N4" s="54">
        <f t="shared" si="1"/>
        <v>28349525.6</v>
      </c>
      <c r="O4" s="54">
        <f t="shared" si="1"/>
        <v>9910512.258</v>
      </c>
      <c r="P4" s="54">
        <f t="shared" si="1"/>
        <v>269168622.1</v>
      </c>
      <c r="R4" s="72">
        <v>3.139020161744E7</v>
      </c>
      <c r="S4" s="72">
        <v>4.006228127082E7</v>
      </c>
      <c r="T4" s="72">
        <v>3.920816819632E7</v>
      </c>
      <c r="U4" s="72">
        <v>2.627586079625E7</v>
      </c>
      <c r="V4" s="72">
        <v>2.3834710570529997E7</v>
      </c>
      <c r="W4" s="72">
        <v>1.619950704376E7</v>
      </c>
      <c r="X4" s="72">
        <v>1.241252630826E7</v>
      </c>
      <c r="Y4" s="72">
        <v>1.77695933316E7</v>
      </c>
      <c r="Z4" s="72">
        <v>201211.78741</v>
      </c>
      <c r="AA4" s="72">
        <v>1.892104820691E7</v>
      </c>
      <c r="AB4" s="72">
        <v>4633475.14007</v>
      </c>
      <c r="AC4" s="72">
        <v>2.834952560139E7</v>
      </c>
      <c r="AD4" s="72">
        <v>9910512.257620001</v>
      </c>
      <c r="AE4" s="72">
        <v>2.6916862212838E8</v>
      </c>
      <c r="AF4" s="73">
        <v>0.0</v>
      </c>
    </row>
    <row r="5" ht="18.0" customHeight="1">
      <c r="A5" s="7"/>
      <c r="B5" s="12" t="s">
        <v>21</v>
      </c>
      <c r="C5" s="14">
        <f t="shared" ref="C5:P5" si="2">C6+C8-(C7*0.4)-(C9*0.3)</f>
        <v>6971566.567</v>
      </c>
      <c r="D5" s="14">
        <f t="shared" si="2"/>
        <v>9315953.625</v>
      </c>
      <c r="E5" s="14">
        <f t="shared" si="2"/>
        <v>7111435.118</v>
      </c>
      <c r="F5" s="14">
        <f t="shared" si="2"/>
        <v>5839989.914</v>
      </c>
      <c r="G5" s="14">
        <f t="shared" si="2"/>
        <v>4614821.111</v>
      </c>
      <c r="H5" s="14">
        <f t="shared" si="2"/>
        <v>2681755.279</v>
      </c>
      <c r="I5" s="14">
        <f t="shared" si="2"/>
        <v>1905021.908</v>
      </c>
      <c r="J5" s="14">
        <f t="shared" si="2"/>
        <v>2862241.648</v>
      </c>
      <c r="K5" s="14">
        <f t="shared" si="2"/>
        <v>57522.45365</v>
      </c>
      <c r="L5" s="14">
        <f t="shared" si="2"/>
        <v>2692967.719</v>
      </c>
      <c r="M5" s="14">
        <f t="shared" si="2"/>
        <v>564365.9483</v>
      </c>
      <c r="N5" s="14">
        <f t="shared" si="2"/>
        <v>2971249.958</v>
      </c>
      <c r="O5" s="14">
        <f t="shared" si="2"/>
        <v>590283.6544</v>
      </c>
      <c r="P5" s="14">
        <f t="shared" si="2"/>
        <v>48179174.9</v>
      </c>
      <c r="Q5" s="15"/>
      <c r="R5" s="70">
        <v>3533243.15625</v>
      </c>
      <c r="S5" s="70">
        <v>7789506.56423</v>
      </c>
      <c r="T5" s="70">
        <v>3747637.3434499996</v>
      </c>
      <c r="U5" s="70">
        <v>1968740.76376</v>
      </c>
      <c r="V5" s="70">
        <v>2793360.95883</v>
      </c>
      <c r="W5" s="70">
        <v>1524170.97092</v>
      </c>
      <c r="X5" s="70">
        <v>1088600.9336700002</v>
      </c>
      <c r="Y5" s="70">
        <v>931991.0549199999</v>
      </c>
      <c r="Z5" s="70">
        <v>71856.34709000001</v>
      </c>
      <c r="AA5" s="70">
        <v>774208.04975</v>
      </c>
      <c r="AB5" s="70">
        <v>355165.54891</v>
      </c>
      <c r="AC5" s="70">
        <v>1921986.47254</v>
      </c>
      <c r="AD5" s="70">
        <v>649478.37912</v>
      </c>
      <c r="AE5" s="70">
        <v>2.714994654344E7</v>
      </c>
      <c r="AF5" s="73">
        <v>0.0</v>
      </c>
    </row>
    <row r="6" ht="18.0" customHeight="1">
      <c r="A6" s="7"/>
      <c r="B6" s="17" t="s">
        <v>22</v>
      </c>
      <c r="C6" s="18">
        <f t="shared" ref="C6:P6" si="3">+R5</f>
        <v>3533243.156</v>
      </c>
      <c r="D6" s="18">
        <f t="shared" si="3"/>
        <v>7789506.564</v>
      </c>
      <c r="E6" s="18">
        <f t="shared" si="3"/>
        <v>3747637.343</v>
      </c>
      <c r="F6" s="18">
        <f t="shared" si="3"/>
        <v>1968740.764</v>
      </c>
      <c r="G6" s="18">
        <f t="shared" si="3"/>
        <v>2793360.959</v>
      </c>
      <c r="H6" s="18">
        <f t="shared" si="3"/>
        <v>1524170.971</v>
      </c>
      <c r="I6" s="18">
        <f t="shared" si="3"/>
        <v>1088600.934</v>
      </c>
      <c r="J6" s="18">
        <f t="shared" si="3"/>
        <v>931991.0549</v>
      </c>
      <c r="K6" s="18">
        <f t="shared" si="3"/>
        <v>71856.34709</v>
      </c>
      <c r="L6" s="18">
        <f t="shared" si="3"/>
        <v>774208.0498</v>
      </c>
      <c r="M6" s="18">
        <f t="shared" si="3"/>
        <v>355165.5489</v>
      </c>
      <c r="N6" s="18">
        <f t="shared" si="3"/>
        <v>1921986.473</v>
      </c>
      <c r="O6" s="18">
        <f t="shared" si="3"/>
        <v>649478.3791</v>
      </c>
      <c r="P6" s="18">
        <f t="shared" si="3"/>
        <v>27149946.54</v>
      </c>
      <c r="Q6" s="17"/>
      <c r="R6" s="69">
        <v>1988236.8838900002</v>
      </c>
      <c r="S6" s="69">
        <v>5628608.201350001</v>
      </c>
      <c r="T6" s="69">
        <v>2302137.64812</v>
      </c>
      <c r="U6" s="69">
        <v>877921.6945399999</v>
      </c>
      <c r="V6" s="69">
        <v>1683625.9113099999</v>
      </c>
      <c r="W6" s="69">
        <v>478687.56257999997</v>
      </c>
      <c r="X6" s="69">
        <v>418640.72899000003</v>
      </c>
      <c r="Y6" s="69">
        <v>613134.65564</v>
      </c>
      <c r="Z6" s="69">
        <v>45078.10257</v>
      </c>
      <c r="AA6" s="69">
        <v>238644.14418</v>
      </c>
      <c r="AB6" s="69">
        <v>219847.90991999998</v>
      </c>
      <c r="AC6" s="69">
        <v>907143.40729</v>
      </c>
      <c r="AD6" s="69">
        <v>204310.0</v>
      </c>
      <c r="AE6" s="69">
        <v>1.560601685038E7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1988236.884</v>
      </c>
      <c r="D7" s="18">
        <f t="shared" si="4"/>
        <v>5628608.201</v>
      </c>
      <c r="E7" s="18">
        <f t="shared" si="4"/>
        <v>2302137.648</v>
      </c>
      <c r="F7" s="18">
        <f t="shared" si="4"/>
        <v>877921.6945</v>
      </c>
      <c r="G7" s="18">
        <f t="shared" si="4"/>
        <v>1683625.911</v>
      </c>
      <c r="H7" s="18">
        <f t="shared" si="4"/>
        <v>478687.5626</v>
      </c>
      <c r="I7" s="18">
        <f t="shared" si="4"/>
        <v>418640.729</v>
      </c>
      <c r="J7" s="18">
        <f t="shared" si="4"/>
        <v>613134.6556</v>
      </c>
      <c r="K7" s="18">
        <f t="shared" si="4"/>
        <v>45078.10257</v>
      </c>
      <c r="L7" s="18">
        <f t="shared" si="4"/>
        <v>238644.1442</v>
      </c>
      <c r="M7" s="18">
        <f t="shared" si="4"/>
        <v>219847.9099</v>
      </c>
      <c r="N7" s="18">
        <f t="shared" si="4"/>
        <v>907143.4073</v>
      </c>
      <c r="O7" s="18">
        <f t="shared" si="4"/>
        <v>204310</v>
      </c>
      <c r="P7" s="18">
        <f t="shared" si="4"/>
        <v>15606016.85</v>
      </c>
      <c r="Q7" s="17"/>
      <c r="R7" s="70">
        <v>4710989.36669</v>
      </c>
      <c r="S7" s="70">
        <v>4373592.63387</v>
      </c>
      <c r="T7" s="70">
        <v>4621336.1507</v>
      </c>
      <c r="U7" s="70">
        <v>4524422.61994</v>
      </c>
      <c r="V7" s="70">
        <v>2716862.18769</v>
      </c>
      <c r="W7" s="70">
        <v>1443716.87728</v>
      </c>
      <c r="X7" s="70">
        <v>1080400.73099</v>
      </c>
      <c r="Y7" s="70">
        <v>2240810.6241</v>
      </c>
      <c r="Z7" s="70">
        <v>5071.12795</v>
      </c>
      <c r="AA7" s="70">
        <v>2097807.68962</v>
      </c>
      <c r="AB7" s="70">
        <v>316715.52671</v>
      </c>
      <c r="AC7" s="70">
        <v>1818687.7328299999</v>
      </c>
      <c r="AD7" s="70">
        <v>22529.275260000002</v>
      </c>
      <c r="AE7" s="70">
        <v>2.997294254363E7</v>
      </c>
      <c r="AF7" s="73">
        <v>0.0</v>
      </c>
    </row>
    <row r="8" ht="18.0" customHeight="1">
      <c r="A8" s="7"/>
      <c r="B8" s="17" t="s">
        <v>24</v>
      </c>
      <c r="C8" s="18">
        <f t="shared" ref="C8:P8" si="5">+R7</f>
        <v>4710989.367</v>
      </c>
      <c r="D8" s="18">
        <f t="shared" si="5"/>
        <v>4373592.634</v>
      </c>
      <c r="E8" s="18">
        <f t="shared" si="5"/>
        <v>4621336.151</v>
      </c>
      <c r="F8" s="18">
        <f t="shared" si="5"/>
        <v>4524422.62</v>
      </c>
      <c r="G8" s="18">
        <f t="shared" si="5"/>
        <v>2716862.188</v>
      </c>
      <c r="H8" s="18">
        <f t="shared" si="5"/>
        <v>1443716.877</v>
      </c>
      <c r="I8" s="18">
        <f t="shared" si="5"/>
        <v>1080400.731</v>
      </c>
      <c r="J8" s="18">
        <f t="shared" si="5"/>
        <v>2240810.624</v>
      </c>
      <c r="K8" s="18">
        <f t="shared" si="5"/>
        <v>5071.12795</v>
      </c>
      <c r="L8" s="18">
        <f t="shared" si="5"/>
        <v>2097807.69</v>
      </c>
      <c r="M8" s="18">
        <f t="shared" si="5"/>
        <v>316715.5267</v>
      </c>
      <c r="N8" s="18">
        <f t="shared" si="5"/>
        <v>1818687.733</v>
      </c>
      <c r="O8" s="18">
        <f t="shared" si="5"/>
        <v>22529.27526</v>
      </c>
      <c r="P8" s="18">
        <f t="shared" si="5"/>
        <v>29972942.54</v>
      </c>
      <c r="Q8" s="17"/>
      <c r="R8" s="69">
        <v>1591237.34092</v>
      </c>
      <c r="S8" s="69">
        <v>1985674.3081500002</v>
      </c>
      <c r="T8" s="69">
        <v>1122277.72358</v>
      </c>
      <c r="U8" s="69">
        <v>1006682.63862</v>
      </c>
      <c r="V8" s="69">
        <v>739838.90471</v>
      </c>
      <c r="W8" s="69">
        <v>315525.14642</v>
      </c>
      <c r="X8" s="69">
        <v>321744.88195999997</v>
      </c>
      <c r="Y8" s="69">
        <v>217687.23043999998</v>
      </c>
      <c r="Z8" s="69">
        <v>4579.26788</v>
      </c>
      <c r="AA8" s="69">
        <v>278634.54243000003</v>
      </c>
      <c r="AB8" s="69">
        <v>65253.21116</v>
      </c>
      <c r="AC8" s="69">
        <v>1355222.94978</v>
      </c>
      <c r="AD8" s="69">
        <v>0.0</v>
      </c>
      <c r="AE8" s="69">
        <v>9004358.146049999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1591237.341</v>
      </c>
      <c r="D9" s="18">
        <f t="shared" si="6"/>
        <v>1985674.308</v>
      </c>
      <c r="E9" s="18">
        <f t="shared" si="6"/>
        <v>1122277.724</v>
      </c>
      <c r="F9" s="18">
        <f t="shared" si="6"/>
        <v>1006682.639</v>
      </c>
      <c r="G9" s="18">
        <f t="shared" si="6"/>
        <v>739838.9047</v>
      </c>
      <c r="H9" s="18">
        <f t="shared" si="6"/>
        <v>315525.1464</v>
      </c>
      <c r="I9" s="18">
        <f t="shared" si="6"/>
        <v>321744.882</v>
      </c>
      <c r="J9" s="18">
        <f t="shared" si="6"/>
        <v>217687.2304</v>
      </c>
      <c r="K9" s="18">
        <f t="shared" si="6"/>
        <v>4579.26788</v>
      </c>
      <c r="L9" s="18">
        <f t="shared" si="6"/>
        <v>278634.5424</v>
      </c>
      <c r="M9" s="18">
        <f t="shared" si="6"/>
        <v>65253.21116</v>
      </c>
      <c r="N9" s="18">
        <f t="shared" si="6"/>
        <v>1355222.95</v>
      </c>
      <c r="O9" s="18">
        <f t="shared" si="6"/>
        <v>0</v>
      </c>
      <c r="P9" s="18">
        <f t="shared" si="6"/>
        <v>9004358.146</v>
      </c>
      <c r="Q9" s="17"/>
      <c r="R9" s="69">
        <v>4472436.29842</v>
      </c>
      <c r="S9" s="69">
        <v>4044666.17564</v>
      </c>
      <c r="T9" s="69">
        <v>5070152.131399999</v>
      </c>
      <c r="U9" s="69">
        <v>4395526.574890001</v>
      </c>
      <c r="V9" s="69">
        <v>3441496.19579</v>
      </c>
      <c r="W9" s="69">
        <v>2114530.96667</v>
      </c>
      <c r="X9" s="69">
        <v>1241841.82047</v>
      </c>
      <c r="Y9" s="69">
        <v>8615.616769999999</v>
      </c>
      <c r="Z9" s="69">
        <v>30279.74022</v>
      </c>
      <c r="AA9" s="69">
        <v>813816.33395</v>
      </c>
      <c r="AB9" s="69">
        <v>244632.3248</v>
      </c>
      <c r="AC9" s="69">
        <v>4153423.4127399996</v>
      </c>
      <c r="AD9" s="69">
        <v>14818.247630000002</v>
      </c>
      <c r="AE9" s="69">
        <v>3.004623583939E7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11514739.2</v>
      </c>
      <c r="D10" s="14">
        <f t="shared" si="7"/>
        <v>14722488.47</v>
      </c>
      <c r="E10" s="14">
        <f t="shared" si="7"/>
        <v>15047787.8</v>
      </c>
      <c r="F10" s="14">
        <f t="shared" si="7"/>
        <v>9145134.811</v>
      </c>
      <c r="G10" s="14">
        <f t="shared" si="7"/>
        <v>8573373.205</v>
      </c>
      <c r="H10" s="14">
        <f t="shared" si="7"/>
        <v>4804975.707</v>
      </c>
      <c r="I10" s="14">
        <f t="shared" si="7"/>
        <v>2898038.487</v>
      </c>
      <c r="J10" s="14">
        <f t="shared" si="7"/>
        <v>3902589.416</v>
      </c>
      <c r="K10" s="14">
        <f t="shared" si="7"/>
        <v>51496.08771</v>
      </c>
      <c r="L10" s="14">
        <f t="shared" si="7"/>
        <v>5107631.938</v>
      </c>
      <c r="M10" s="14">
        <f t="shared" si="7"/>
        <v>722316.5905</v>
      </c>
      <c r="N10" s="14">
        <f t="shared" si="7"/>
        <v>8055741.641</v>
      </c>
      <c r="O10" s="14">
        <f t="shared" si="7"/>
        <v>1973754.976</v>
      </c>
      <c r="P10" s="14">
        <f t="shared" si="7"/>
        <v>86520068.32</v>
      </c>
      <c r="Q10" s="15"/>
      <c r="R10" s="69">
        <v>7039927.4089399995</v>
      </c>
      <c r="S10" s="69">
        <v>1.067747369773E7</v>
      </c>
      <c r="T10" s="69">
        <v>9972949.96265</v>
      </c>
      <c r="U10" s="69">
        <v>4746817.23446</v>
      </c>
      <c r="V10" s="69">
        <v>5129646.4356700005</v>
      </c>
      <c r="W10" s="69">
        <v>2689870.36952</v>
      </c>
      <c r="X10" s="69">
        <v>1652942.956</v>
      </c>
      <c r="Y10" s="69">
        <v>3891588.8317199997</v>
      </c>
      <c r="Z10" s="69">
        <v>20809.0352</v>
      </c>
      <c r="AA10" s="69">
        <v>4293345.24936</v>
      </c>
      <c r="AB10" s="69">
        <v>476824.02995</v>
      </c>
      <c r="AC10" s="69">
        <v>3902176.27758</v>
      </c>
      <c r="AD10" s="69">
        <v>1957661.11958</v>
      </c>
      <c r="AE10" s="69">
        <v>5.645203260836E7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4472436.298</v>
      </c>
      <c r="D11" s="18">
        <f t="shared" si="8"/>
        <v>4044666.176</v>
      </c>
      <c r="E11" s="18">
        <f t="shared" si="8"/>
        <v>5070152.131</v>
      </c>
      <c r="F11" s="18">
        <f t="shared" si="8"/>
        <v>4395526.575</v>
      </c>
      <c r="G11" s="18">
        <f t="shared" si="8"/>
        <v>3441496.196</v>
      </c>
      <c r="H11" s="18">
        <f t="shared" si="8"/>
        <v>2114530.967</v>
      </c>
      <c r="I11" s="18">
        <f t="shared" si="8"/>
        <v>1241841.82</v>
      </c>
      <c r="J11" s="18">
        <f t="shared" si="8"/>
        <v>8615.61677</v>
      </c>
      <c r="K11" s="18">
        <f t="shared" si="8"/>
        <v>30279.74022</v>
      </c>
      <c r="L11" s="18">
        <f t="shared" si="8"/>
        <v>813816.334</v>
      </c>
      <c r="M11" s="18">
        <f t="shared" si="8"/>
        <v>244632.3248</v>
      </c>
      <c r="N11" s="18">
        <f t="shared" si="8"/>
        <v>4153423.413</v>
      </c>
      <c r="O11" s="18">
        <f t="shared" si="8"/>
        <v>14818.24763</v>
      </c>
      <c r="P11" s="18">
        <f t="shared" si="8"/>
        <v>30046235.84</v>
      </c>
      <c r="Q11" s="17"/>
      <c r="R11" s="69">
        <v>2375.4880200000002</v>
      </c>
      <c r="S11" s="69">
        <v>348.59408</v>
      </c>
      <c r="T11" s="69">
        <v>4685.70526</v>
      </c>
      <c r="U11" s="69">
        <v>2791.00173</v>
      </c>
      <c r="V11" s="69">
        <v>2230.5739900000003</v>
      </c>
      <c r="W11" s="69">
        <v>574.37102</v>
      </c>
      <c r="X11" s="69">
        <v>3253.71102</v>
      </c>
      <c r="Y11" s="69">
        <v>2384.96727</v>
      </c>
      <c r="Z11" s="69">
        <v>407.31228999999996</v>
      </c>
      <c r="AA11" s="69">
        <v>470.35481</v>
      </c>
      <c r="AB11" s="69">
        <v>860.2357099999999</v>
      </c>
      <c r="AC11" s="69">
        <v>141.95109</v>
      </c>
      <c r="AD11" s="69">
        <v>1275.60927</v>
      </c>
      <c r="AE11" s="69">
        <v>21799.87556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7039927.409</v>
      </c>
      <c r="D12" s="18">
        <f t="shared" si="9"/>
        <v>10677473.7</v>
      </c>
      <c r="E12" s="18">
        <f t="shared" si="9"/>
        <v>9972949.963</v>
      </c>
      <c r="F12" s="18">
        <f t="shared" si="9"/>
        <v>4746817.234</v>
      </c>
      <c r="G12" s="18">
        <f t="shared" si="9"/>
        <v>5129646.436</v>
      </c>
      <c r="H12" s="18">
        <f t="shared" si="9"/>
        <v>2689870.37</v>
      </c>
      <c r="I12" s="18">
        <f t="shared" si="9"/>
        <v>1652942.956</v>
      </c>
      <c r="J12" s="18">
        <f t="shared" si="9"/>
        <v>3891588.832</v>
      </c>
      <c r="K12" s="18">
        <f t="shared" si="9"/>
        <v>20809.0352</v>
      </c>
      <c r="L12" s="18">
        <f t="shared" si="9"/>
        <v>4293345.249</v>
      </c>
      <c r="M12" s="18">
        <f t="shared" si="9"/>
        <v>476824.03</v>
      </c>
      <c r="N12" s="18">
        <f t="shared" si="9"/>
        <v>3902176.278</v>
      </c>
      <c r="O12" s="18">
        <f t="shared" si="9"/>
        <v>1957661.12</v>
      </c>
      <c r="P12" s="18">
        <f t="shared" si="9"/>
        <v>56452032.61</v>
      </c>
      <c r="Q12" s="17"/>
    </row>
    <row r="13" ht="20.25" customHeight="1">
      <c r="A13" s="7"/>
      <c r="B13" s="17" t="s">
        <v>235</v>
      </c>
      <c r="C13" s="18">
        <f t="shared" ref="C13:P13" si="10">+R11</f>
        <v>2375.48802</v>
      </c>
      <c r="D13" s="18">
        <f t="shared" si="10"/>
        <v>348.59408</v>
      </c>
      <c r="E13" s="18">
        <f t="shared" si="10"/>
        <v>4685.70526</v>
      </c>
      <c r="F13" s="18">
        <f t="shared" si="10"/>
        <v>2791.00173</v>
      </c>
      <c r="G13" s="18">
        <f t="shared" si="10"/>
        <v>2230.57399</v>
      </c>
      <c r="H13" s="18">
        <f t="shared" si="10"/>
        <v>574.37102</v>
      </c>
      <c r="I13" s="18">
        <f t="shared" si="10"/>
        <v>3253.71102</v>
      </c>
      <c r="J13" s="18">
        <f t="shared" si="10"/>
        <v>2384.96727</v>
      </c>
      <c r="K13" s="18">
        <f t="shared" si="10"/>
        <v>407.31229</v>
      </c>
      <c r="L13" s="18">
        <f t="shared" si="10"/>
        <v>470.35481</v>
      </c>
      <c r="M13" s="18">
        <f t="shared" si="10"/>
        <v>860.23571</v>
      </c>
      <c r="N13" s="18">
        <f t="shared" si="10"/>
        <v>141.95109</v>
      </c>
      <c r="O13" s="18">
        <f t="shared" si="10"/>
        <v>1275.60927</v>
      </c>
      <c r="P13" s="18">
        <f t="shared" si="10"/>
        <v>21799.87556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  <c r="Q15" s="23"/>
    </row>
    <row r="16" ht="19.5" customHeight="1">
      <c r="B16" s="19" t="s">
        <v>236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12">C16*C10</f>
        <v>333927.4367</v>
      </c>
      <c r="D17" s="27">
        <f t="shared" si="12"/>
        <v>426952.1656</v>
      </c>
      <c r="E17" s="27">
        <f t="shared" si="12"/>
        <v>436385.8462</v>
      </c>
      <c r="F17" s="27">
        <f t="shared" si="12"/>
        <v>265208.9095</v>
      </c>
      <c r="G17" s="27">
        <f t="shared" si="12"/>
        <v>248627.823</v>
      </c>
      <c r="H17" s="27">
        <f t="shared" si="12"/>
        <v>139344.2955</v>
      </c>
      <c r="I17" s="27">
        <f t="shared" si="12"/>
        <v>84043.11614</v>
      </c>
      <c r="J17" s="27">
        <f t="shared" si="12"/>
        <v>113175.0931</v>
      </c>
      <c r="K17" s="27">
        <f t="shared" si="12"/>
        <v>1493.386544</v>
      </c>
      <c r="L17" s="27">
        <f t="shared" si="12"/>
        <v>148121.3262</v>
      </c>
      <c r="M17" s="27">
        <f t="shared" si="12"/>
        <v>20947.18112</v>
      </c>
      <c r="N17" s="27">
        <f t="shared" si="12"/>
        <v>233616.5076</v>
      </c>
      <c r="O17" s="27">
        <f t="shared" si="12"/>
        <v>57238.89432</v>
      </c>
      <c r="P17" s="27">
        <f t="shared" si="12"/>
        <v>2509081.981</v>
      </c>
      <c r="Q17" s="28"/>
    </row>
    <row r="18" ht="29.25" customHeight="1">
      <c r="B18" s="29" t="s">
        <v>237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13">C9*C18</f>
        <v>1113866.139</v>
      </c>
      <c r="D19" s="27">
        <f t="shared" si="13"/>
        <v>1389972.016</v>
      </c>
      <c r="E19" s="27">
        <f t="shared" si="13"/>
        <v>785594.4065</v>
      </c>
      <c r="F19" s="27">
        <f t="shared" si="13"/>
        <v>704677.847</v>
      </c>
      <c r="G19" s="27">
        <f t="shared" si="13"/>
        <v>517887.2333</v>
      </c>
      <c r="H19" s="27">
        <f t="shared" si="13"/>
        <v>220867.6025</v>
      </c>
      <c r="I19" s="27">
        <f t="shared" si="13"/>
        <v>225221.4174</v>
      </c>
      <c r="J19" s="27">
        <f t="shared" si="13"/>
        <v>152381.0613</v>
      </c>
      <c r="K19" s="27">
        <f t="shared" si="13"/>
        <v>3205.487516</v>
      </c>
      <c r="L19" s="27">
        <f t="shared" si="13"/>
        <v>195044.1797</v>
      </c>
      <c r="M19" s="27">
        <f t="shared" si="13"/>
        <v>45677.24781</v>
      </c>
      <c r="N19" s="27">
        <f t="shared" si="13"/>
        <v>948656.0648</v>
      </c>
      <c r="O19" s="27">
        <f t="shared" si="13"/>
        <v>0</v>
      </c>
      <c r="P19" s="27">
        <f t="shared" si="13"/>
        <v>6303050.702</v>
      </c>
      <c r="Q19" s="28"/>
    </row>
    <row r="20" ht="31.5" customHeight="1">
      <c r="B20" s="29" t="s">
        <v>238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14">C20*C4</f>
        <v>1475339.476</v>
      </c>
      <c r="D21" s="27">
        <f t="shared" si="14"/>
        <v>1882927.22</v>
      </c>
      <c r="E21" s="27">
        <f t="shared" si="14"/>
        <v>1842783.905</v>
      </c>
      <c r="F21" s="27">
        <f t="shared" si="14"/>
        <v>1234965.457</v>
      </c>
      <c r="G21" s="27">
        <f t="shared" si="14"/>
        <v>1120231.397</v>
      </c>
      <c r="H21" s="27">
        <f t="shared" si="14"/>
        <v>761376.8311</v>
      </c>
      <c r="I21" s="27">
        <f t="shared" si="14"/>
        <v>583388.7365</v>
      </c>
      <c r="J21" s="27">
        <f t="shared" si="14"/>
        <v>835170.8866</v>
      </c>
      <c r="K21" s="27">
        <f t="shared" si="14"/>
        <v>9456.954008</v>
      </c>
      <c r="L21" s="27">
        <f t="shared" si="14"/>
        <v>889289.2657</v>
      </c>
      <c r="M21" s="27">
        <f t="shared" si="14"/>
        <v>217773.3316</v>
      </c>
      <c r="N21" s="27">
        <f t="shared" si="14"/>
        <v>1332427.703</v>
      </c>
      <c r="O21" s="27">
        <f t="shared" si="14"/>
        <v>465794.0761</v>
      </c>
      <c r="P21" s="27">
        <f t="shared" si="14"/>
        <v>12650925.24</v>
      </c>
      <c r="Q21" s="28"/>
    </row>
    <row r="22" ht="32.25" customHeight="1">
      <c r="B22" s="29" t="s">
        <v>239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16">C5-C21</f>
        <v>5496227.091</v>
      </c>
      <c r="D26" s="27">
        <f t="shared" si="16"/>
        <v>7433026.405</v>
      </c>
      <c r="E26" s="27">
        <f t="shared" si="16"/>
        <v>5268651.213</v>
      </c>
      <c r="F26" s="27">
        <f t="shared" si="16"/>
        <v>4605024.457</v>
      </c>
      <c r="G26" s="27">
        <f t="shared" si="16"/>
        <v>3494589.714</v>
      </c>
      <c r="H26" s="27">
        <f t="shared" si="16"/>
        <v>1920378.448</v>
      </c>
      <c r="I26" s="27">
        <f t="shared" si="16"/>
        <v>1321633.172</v>
      </c>
      <c r="J26" s="27">
        <f t="shared" si="16"/>
        <v>2027070.761</v>
      </c>
      <c r="K26" s="27">
        <f t="shared" si="16"/>
        <v>48065.49964</v>
      </c>
      <c r="L26" s="27">
        <f t="shared" si="16"/>
        <v>1803678.453</v>
      </c>
      <c r="M26" s="27">
        <f t="shared" si="16"/>
        <v>346592.6167</v>
      </c>
      <c r="N26" s="27">
        <f t="shared" si="16"/>
        <v>1638822.254</v>
      </c>
      <c r="O26" s="27">
        <f t="shared" si="16"/>
        <v>124489.5783</v>
      </c>
      <c r="P26" s="27">
        <f t="shared" si="16"/>
        <v>35528249.66</v>
      </c>
      <c r="Q26" s="28"/>
    </row>
    <row r="27" ht="18.75" customHeight="1">
      <c r="B27" s="40" t="s">
        <v>42</v>
      </c>
      <c r="C27" s="41">
        <f t="shared" ref="C27:P27" si="17">C26/C17</f>
        <v>16.45934562</v>
      </c>
      <c r="D27" s="41">
        <f t="shared" si="17"/>
        <v>17.40950628</v>
      </c>
      <c r="E27" s="41">
        <f t="shared" si="17"/>
        <v>12.07337786</v>
      </c>
      <c r="F27" s="41">
        <f t="shared" si="17"/>
        <v>17.36376227</v>
      </c>
      <c r="G27" s="41">
        <f t="shared" si="17"/>
        <v>14.05550542</v>
      </c>
      <c r="H27" s="41">
        <f t="shared" si="17"/>
        <v>13.78153617</v>
      </c>
      <c r="I27" s="41">
        <f t="shared" si="17"/>
        <v>15.72565646</v>
      </c>
      <c r="J27" s="41">
        <f t="shared" si="17"/>
        <v>17.91092639</v>
      </c>
      <c r="K27" s="41">
        <f t="shared" si="17"/>
        <v>32.18557168</v>
      </c>
      <c r="L27" s="41">
        <f t="shared" si="17"/>
        <v>12.17703419</v>
      </c>
      <c r="M27" s="41">
        <f t="shared" si="17"/>
        <v>16.54602663</v>
      </c>
      <c r="N27" s="41">
        <f t="shared" si="17"/>
        <v>7.015010502</v>
      </c>
      <c r="O27" s="41">
        <f t="shared" si="17"/>
        <v>2.174912352</v>
      </c>
      <c r="P27" s="41">
        <f t="shared" si="17"/>
        <v>14.15986003</v>
      </c>
      <c r="Q27" s="42"/>
    </row>
    <row r="28" ht="18.75" customHeight="1">
      <c r="B28" s="40" t="s">
        <v>43</v>
      </c>
      <c r="C28" s="41">
        <f t="shared" ref="C28:P28" si="18">((C26)/C10)*100</f>
        <v>47.73210229</v>
      </c>
      <c r="D28" s="41">
        <f t="shared" si="18"/>
        <v>50.4875682</v>
      </c>
      <c r="E28" s="41">
        <f t="shared" si="18"/>
        <v>35.01279579</v>
      </c>
      <c r="F28" s="41">
        <f t="shared" si="18"/>
        <v>50.35491058</v>
      </c>
      <c r="G28" s="41">
        <f t="shared" si="18"/>
        <v>40.76096573</v>
      </c>
      <c r="H28" s="41">
        <f t="shared" si="18"/>
        <v>39.96645488</v>
      </c>
      <c r="I28" s="41">
        <f t="shared" si="18"/>
        <v>45.60440373</v>
      </c>
      <c r="J28" s="41">
        <f t="shared" si="18"/>
        <v>51.94168653</v>
      </c>
      <c r="K28" s="41">
        <f t="shared" si="18"/>
        <v>93.33815786</v>
      </c>
      <c r="L28" s="41">
        <f t="shared" si="18"/>
        <v>35.31339915</v>
      </c>
      <c r="M28" s="41">
        <f t="shared" si="18"/>
        <v>47.98347723</v>
      </c>
      <c r="N28" s="41">
        <f t="shared" si="18"/>
        <v>20.34353046</v>
      </c>
      <c r="O28" s="41">
        <f t="shared" si="18"/>
        <v>6.307245821</v>
      </c>
      <c r="P28" s="41">
        <f t="shared" si="18"/>
        <v>41.06359409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9">C6-(0.4*C7)+C19-C21</f>
        <v>2376475.065</v>
      </c>
      <c r="D30" s="27">
        <f t="shared" si="19"/>
        <v>5045108.08</v>
      </c>
      <c r="E30" s="27">
        <f t="shared" si="19"/>
        <v>1769592.785</v>
      </c>
      <c r="F30" s="27">
        <f t="shared" si="19"/>
        <v>1087284.476</v>
      </c>
      <c r="G30" s="27">
        <f t="shared" si="19"/>
        <v>1517566.431</v>
      </c>
      <c r="H30" s="27">
        <f t="shared" si="19"/>
        <v>792186.7173</v>
      </c>
      <c r="I30" s="27">
        <f t="shared" si="19"/>
        <v>562977.323</v>
      </c>
      <c r="J30" s="27">
        <f t="shared" si="19"/>
        <v>3947.367387</v>
      </c>
      <c r="K30" s="27">
        <f t="shared" si="19"/>
        <v>47573.63957</v>
      </c>
      <c r="L30" s="27">
        <f t="shared" si="19"/>
        <v>-15494.69395</v>
      </c>
      <c r="M30" s="27">
        <f t="shared" si="19"/>
        <v>95130.30117</v>
      </c>
      <c r="N30" s="27">
        <f t="shared" si="19"/>
        <v>1175357.471</v>
      </c>
      <c r="O30" s="27">
        <f t="shared" si="19"/>
        <v>101960.303</v>
      </c>
      <c r="P30" s="27">
        <f t="shared" si="19"/>
        <v>14559665.27</v>
      </c>
      <c r="Q30" s="28"/>
    </row>
    <row r="31" ht="18.75" customHeight="1">
      <c r="B31" s="40" t="s">
        <v>42</v>
      </c>
      <c r="C31" s="41">
        <f t="shared" ref="C31:P31" si="20">C30/C17</f>
        <v>7.116740957</v>
      </c>
      <c r="D31" s="41">
        <f t="shared" si="20"/>
        <v>11.81656515</v>
      </c>
      <c r="E31" s="41">
        <f t="shared" si="20"/>
        <v>4.055110405</v>
      </c>
      <c r="F31" s="41">
        <f t="shared" si="20"/>
        <v>4.099728314</v>
      </c>
      <c r="G31" s="41">
        <f t="shared" si="20"/>
        <v>6.103767522</v>
      </c>
      <c r="H31" s="41">
        <f t="shared" si="20"/>
        <v>5.685103322</v>
      </c>
      <c r="I31" s="41">
        <f t="shared" si="20"/>
        <v>6.698672644</v>
      </c>
      <c r="J31" s="41">
        <f t="shared" si="20"/>
        <v>0.03487841079</v>
      </c>
      <c r="K31" s="41">
        <f t="shared" si="20"/>
        <v>31.85621283</v>
      </c>
      <c r="L31" s="41">
        <f t="shared" si="20"/>
        <v>-0.1046081232</v>
      </c>
      <c r="M31" s="41">
        <f t="shared" si="20"/>
        <v>4.541436894</v>
      </c>
      <c r="N31" s="41">
        <f t="shared" si="20"/>
        <v>5.031140493</v>
      </c>
      <c r="O31" s="41">
        <f t="shared" si="20"/>
        <v>1.78131154</v>
      </c>
      <c r="P31" s="41">
        <f t="shared" si="20"/>
        <v>5.802785789</v>
      </c>
      <c r="Q31" s="42"/>
    </row>
    <row r="32" ht="18.75" customHeight="1">
      <c r="B32" s="40" t="s">
        <v>43</v>
      </c>
      <c r="C32" s="41">
        <f t="shared" ref="C32:P32" si="21">((C30/C10)*100)</f>
        <v>20.63854878</v>
      </c>
      <c r="D32" s="41">
        <f t="shared" si="21"/>
        <v>34.26803893</v>
      </c>
      <c r="E32" s="41">
        <f t="shared" si="21"/>
        <v>11.75982017</v>
      </c>
      <c r="F32" s="41">
        <f t="shared" si="21"/>
        <v>11.88921211</v>
      </c>
      <c r="G32" s="41">
        <f t="shared" si="21"/>
        <v>17.70092581</v>
      </c>
      <c r="H32" s="41">
        <f t="shared" si="21"/>
        <v>16.48679963</v>
      </c>
      <c r="I32" s="41">
        <f t="shared" si="21"/>
        <v>19.42615067</v>
      </c>
      <c r="J32" s="41">
        <f t="shared" si="21"/>
        <v>0.1011473913</v>
      </c>
      <c r="K32" s="41">
        <f t="shared" si="21"/>
        <v>92.38301721</v>
      </c>
      <c r="L32" s="41">
        <f t="shared" si="21"/>
        <v>-0.3033635574</v>
      </c>
      <c r="M32" s="41">
        <f t="shared" si="21"/>
        <v>13.17016699</v>
      </c>
      <c r="N32" s="41">
        <f t="shared" si="21"/>
        <v>14.59030743</v>
      </c>
      <c r="O32" s="41">
        <f t="shared" si="21"/>
        <v>5.165803467</v>
      </c>
      <c r="P32" s="41">
        <f t="shared" si="21"/>
        <v>16.82807879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24.71"/>
    <col customWidth="1" min="4" max="10" width="8.71"/>
    <col customWidth="1" hidden="1" min="11" max="12" width="8.71"/>
    <col customWidth="1" min="13" max="15" width="8.71"/>
    <col customWidth="1" min="16" max="16" width="9.86"/>
    <col customWidth="1" min="17" max="17" width="19.71"/>
    <col customWidth="1" min="18" max="33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2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11" t="s">
        <v>19</v>
      </c>
    </row>
    <row r="4" ht="18.0" customHeight="1">
      <c r="A4" s="7"/>
      <c r="B4" s="12" t="s">
        <v>20</v>
      </c>
      <c r="C4" s="13">
        <v>2.663394902914E7</v>
      </c>
      <c r="D4" s="13">
        <v>2.733560014795E7</v>
      </c>
      <c r="E4" s="13">
        <v>3.643293776411E7</v>
      </c>
      <c r="F4" s="13">
        <v>2.141995592028E7</v>
      </c>
      <c r="G4" s="13">
        <v>2.04873883502E7</v>
      </c>
      <c r="H4" s="13">
        <v>1.267526572928E7</v>
      </c>
      <c r="I4" s="13">
        <v>1.0625257064299999E7</v>
      </c>
      <c r="J4" s="13">
        <v>1.392650258426E7</v>
      </c>
      <c r="K4" s="13">
        <v>173344.15652000002</v>
      </c>
      <c r="L4" s="13">
        <v>608426.69117</v>
      </c>
      <c r="M4" s="13">
        <v>1.440206157714E7</v>
      </c>
      <c r="N4" s="13">
        <v>3625753.65391</v>
      </c>
      <c r="O4" s="13">
        <v>1.6404997172209999E7</v>
      </c>
      <c r="P4" s="13">
        <v>9208676.379290001</v>
      </c>
      <c r="Q4" s="13">
        <v>2.1396011621976E8</v>
      </c>
      <c r="S4" s="13">
        <v>2.663394902914E7</v>
      </c>
      <c r="T4" s="13">
        <v>2.733560014795E7</v>
      </c>
      <c r="U4" s="13">
        <v>3.643293776411E7</v>
      </c>
      <c r="V4" s="13">
        <v>2.141995592028E7</v>
      </c>
      <c r="W4" s="13">
        <v>2.04873883502E7</v>
      </c>
      <c r="X4" s="13">
        <v>1.267526572928E7</v>
      </c>
      <c r="Y4" s="13">
        <v>1.0625257064299999E7</v>
      </c>
      <c r="Z4" s="13">
        <v>1.392650258426E7</v>
      </c>
      <c r="AA4" s="13">
        <v>173344.15652000002</v>
      </c>
      <c r="AB4" s="13">
        <v>608426.69117</v>
      </c>
      <c r="AC4" s="13">
        <v>1.440206157714E7</v>
      </c>
      <c r="AD4" s="13">
        <v>3625753.65391</v>
      </c>
      <c r="AE4" s="13">
        <v>1.6404997172209999E7</v>
      </c>
      <c r="AF4" s="13">
        <v>9208676.379290001</v>
      </c>
      <c r="AG4" s="13">
        <v>2.1396011621976E8</v>
      </c>
    </row>
    <row r="5" ht="18.0" customHeight="1">
      <c r="A5" s="7"/>
      <c r="B5" s="12" t="s">
        <v>21</v>
      </c>
      <c r="C5" s="14">
        <f t="shared" ref="C5:Q5" si="1">C6+C8-(C7*0.4)-(C9*0.3)</f>
        <v>6235554.45</v>
      </c>
      <c r="D5" s="14">
        <f t="shared" si="1"/>
        <v>7257541.32</v>
      </c>
      <c r="E5" s="14">
        <f t="shared" si="1"/>
        <v>7977849.703</v>
      </c>
      <c r="F5" s="14">
        <f t="shared" si="1"/>
        <v>4402531.876</v>
      </c>
      <c r="G5" s="14">
        <f t="shared" si="1"/>
        <v>4298820.354</v>
      </c>
      <c r="H5" s="14">
        <f t="shared" si="1"/>
        <v>2139773.755</v>
      </c>
      <c r="I5" s="14">
        <f t="shared" si="1"/>
        <v>1838089.953</v>
      </c>
      <c r="J5" s="14">
        <f t="shared" si="1"/>
        <v>2130972.152</v>
      </c>
      <c r="K5" s="14">
        <f t="shared" si="1"/>
        <v>25558.13433</v>
      </c>
      <c r="L5" s="14">
        <f t="shared" si="1"/>
        <v>68035.93935</v>
      </c>
      <c r="M5" s="14">
        <f t="shared" si="1"/>
        <v>2110027.531</v>
      </c>
      <c r="N5" s="14">
        <f t="shared" si="1"/>
        <v>373437.9787</v>
      </c>
      <c r="O5" s="14">
        <f t="shared" si="1"/>
        <v>2243676.072</v>
      </c>
      <c r="P5" s="14">
        <f t="shared" si="1"/>
        <v>715598.1618</v>
      </c>
      <c r="Q5" s="15">
        <f t="shared" si="1"/>
        <v>41817467.38</v>
      </c>
      <c r="S5" s="13">
        <v>2809919.2448</v>
      </c>
      <c r="T5" s="13">
        <v>4115608.16943</v>
      </c>
      <c r="U5" s="13">
        <v>3063082.32202</v>
      </c>
      <c r="V5" s="13">
        <v>2454388.08182</v>
      </c>
      <c r="W5" s="13">
        <v>2237128.68839</v>
      </c>
      <c r="X5" s="13">
        <v>1130744.5797899999</v>
      </c>
      <c r="Y5" s="13">
        <v>844888.8661100001</v>
      </c>
      <c r="Z5" s="13">
        <v>702206.90476</v>
      </c>
      <c r="AA5" s="13">
        <v>20172.91071</v>
      </c>
      <c r="AB5" s="13">
        <v>50565.16238</v>
      </c>
      <c r="AC5" s="13">
        <v>690569.20352</v>
      </c>
      <c r="AD5" s="13">
        <v>195680.54556</v>
      </c>
      <c r="AE5" s="13">
        <v>989075.3996</v>
      </c>
      <c r="AF5" s="13">
        <v>471041.1966</v>
      </c>
      <c r="AG5" s="13">
        <v>1.977507127549E7</v>
      </c>
    </row>
    <row r="6" ht="18.0" customHeight="1">
      <c r="A6" s="7"/>
      <c r="B6" s="17" t="s">
        <v>22</v>
      </c>
      <c r="C6" s="17">
        <v>2809919.2448</v>
      </c>
      <c r="D6" s="17">
        <v>4115608.16943</v>
      </c>
      <c r="E6" s="17">
        <v>3063082.32202</v>
      </c>
      <c r="F6" s="17">
        <v>2454388.08182</v>
      </c>
      <c r="G6" s="17">
        <v>2237128.68839</v>
      </c>
      <c r="H6" s="17">
        <v>1130744.5797899999</v>
      </c>
      <c r="I6" s="17">
        <v>844888.8661100001</v>
      </c>
      <c r="J6" s="17">
        <v>702206.90476</v>
      </c>
      <c r="K6" s="17">
        <v>20172.91071</v>
      </c>
      <c r="L6" s="17">
        <v>50565.16238</v>
      </c>
      <c r="M6" s="17">
        <v>690569.20352</v>
      </c>
      <c r="N6" s="17">
        <v>195680.54556</v>
      </c>
      <c r="O6" s="17">
        <v>989075.3996</v>
      </c>
      <c r="P6" s="17">
        <v>471041.1966</v>
      </c>
      <c r="Q6" s="17">
        <v>1.977507127549E7</v>
      </c>
      <c r="S6" s="13">
        <v>1807765.6258099999</v>
      </c>
      <c r="T6" s="13">
        <v>1536189.59261</v>
      </c>
      <c r="U6" s="13">
        <v>1678497.81448</v>
      </c>
      <c r="V6" s="13">
        <v>966119.4537999999</v>
      </c>
      <c r="W6" s="13">
        <v>1200643.75998</v>
      </c>
      <c r="X6" s="13">
        <v>665482.09388</v>
      </c>
      <c r="Y6" s="13">
        <v>331889.58758999995</v>
      </c>
      <c r="Z6" s="13">
        <v>504535.10764</v>
      </c>
      <c r="AA6" s="13">
        <v>7028.0118600000005</v>
      </c>
      <c r="AB6" s="13">
        <v>43052.46868</v>
      </c>
      <c r="AC6" s="13">
        <v>291238.78929000004</v>
      </c>
      <c r="AD6" s="13">
        <v>107878.12062999999</v>
      </c>
      <c r="AE6" s="13">
        <v>491942.89793000004</v>
      </c>
      <c r="AF6" s="13">
        <v>148218.71772</v>
      </c>
      <c r="AG6" s="13">
        <v>9780482.0419</v>
      </c>
    </row>
    <row r="7" ht="18.0" customHeight="1">
      <c r="A7" s="7"/>
      <c r="B7" s="19" t="s">
        <v>23</v>
      </c>
      <c r="C7" s="17">
        <v>1807765.6258099999</v>
      </c>
      <c r="D7" s="17">
        <v>1536189.59261</v>
      </c>
      <c r="E7" s="17">
        <v>1678497.81448</v>
      </c>
      <c r="F7" s="17">
        <v>966119.4537999999</v>
      </c>
      <c r="G7" s="17">
        <v>1200643.75998</v>
      </c>
      <c r="H7" s="17">
        <v>665482.09388</v>
      </c>
      <c r="I7" s="17">
        <v>331889.58758999995</v>
      </c>
      <c r="J7" s="17">
        <v>504535.10764</v>
      </c>
      <c r="K7" s="17">
        <v>7028.0118600000005</v>
      </c>
      <c r="L7" s="17">
        <v>43052.46868</v>
      </c>
      <c r="M7" s="17">
        <v>291238.78929000004</v>
      </c>
      <c r="N7" s="17">
        <v>107878.12062999999</v>
      </c>
      <c r="O7" s="17">
        <v>491942.89793000004</v>
      </c>
      <c r="P7" s="17">
        <v>148218.71772</v>
      </c>
      <c r="Q7" s="17">
        <v>9780482.0419</v>
      </c>
      <c r="S7" s="13">
        <v>4645739.622909999</v>
      </c>
      <c r="T7" s="13">
        <v>4414185.351220001</v>
      </c>
      <c r="U7" s="13">
        <v>6360178.02634</v>
      </c>
      <c r="V7" s="13">
        <v>2850419.8427199996</v>
      </c>
      <c r="W7" s="13">
        <v>2919213.8718600003</v>
      </c>
      <c r="X7" s="13">
        <v>1524606.6874300002</v>
      </c>
      <c r="Y7" s="13">
        <v>1309958.86023</v>
      </c>
      <c r="Z7" s="13">
        <v>1737707.2183</v>
      </c>
      <c r="AA7" s="13">
        <v>11646.29881</v>
      </c>
      <c r="AB7" s="13">
        <v>42201.248530000004</v>
      </c>
      <c r="AC7" s="13">
        <v>1654414.50697</v>
      </c>
      <c r="AD7" s="13">
        <v>271386.38000999996</v>
      </c>
      <c r="AE7" s="13">
        <v>1647067.4101099998</v>
      </c>
      <c r="AF7" s="13">
        <v>433527.76731</v>
      </c>
      <c r="AG7" s="13">
        <v>2.982225309275E7</v>
      </c>
    </row>
    <row r="8" ht="18.0" customHeight="1">
      <c r="A8" s="7"/>
      <c r="B8" s="17" t="s">
        <v>24</v>
      </c>
      <c r="C8" s="17">
        <v>4645739.622909999</v>
      </c>
      <c r="D8" s="17">
        <v>4414185.351220001</v>
      </c>
      <c r="E8" s="17">
        <v>6360178.02634</v>
      </c>
      <c r="F8" s="17">
        <v>2850419.8427199996</v>
      </c>
      <c r="G8" s="17">
        <v>2919213.8718600003</v>
      </c>
      <c r="H8" s="17">
        <v>1524606.6874300002</v>
      </c>
      <c r="I8" s="17">
        <v>1309958.86023</v>
      </c>
      <c r="J8" s="17">
        <v>1737707.2183</v>
      </c>
      <c r="K8" s="17">
        <v>11646.29881</v>
      </c>
      <c r="L8" s="17">
        <v>42201.248530000004</v>
      </c>
      <c r="M8" s="17">
        <v>1654414.50697</v>
      </c>
      <c r="N8" s="17">
        <v>271386.38000999996</v>
      </c>
      <c r="O8" s="17">
        <v>1647067.4101099998</v>
      </c>
      <c r="P8" s="17">
        <v>433527.76731</v>
      </c>
      <c r="Q8" s="17">
        <v>2.982225309275E7</v>
      </c>
      <c r="S8" s="13">
        <v>1656660.55831</v>
      </c>
      <c r="T8" s="13">
        <v>2192587.8773600003</v>
      </c>
      <c r="U8" s="13">
        <v>2580038.397</v>
      </c>
      <c r="V8" s="13">
        <v>1719427.55699</v>
      </c>
      <c r="W8" s="13">
        <v>1257549.0076400002</v>
      </c>
      <c r="X8" s="13">
        <v>831282.25034</v>
      </c>
      <c r="Y8" s="13">
        <v>613339.79424</v>
      </c>
      <c r="Z8" s="13">
        <v>357093.09192000004</v>
      </c>
      <c r="AA8" s="13">
        <v>11499.568140000001</v>
      </c>
      <c r="AB8" s="13">
        <v>25031.61363</v>
      </c>
      <c r="AC8" s="13">
        <v>394868.87875</v>
      </c>
      <c r="AD8" s="13">
        <v>168258.9953</v>
      </c>
      <c r="AE8" s="13">
        <v>652298.59626</v>
      </c>
      <c r="AF8" s="13">
        <v>432277.71663</v>
      </c>
      <c r="AG8" s="13">
        <v>1.289221390251E7</v>
      </c>
    </row>
    <row r="9" ht="18.0" customHeight="1">
      <c r="A9" s="7"/>
      <c r="B9" s="19" t="s">
        <v>25</v>
      </c>
      <c r="C9" s="17">
        <v>1656660.55831</v>
      </c>
      <c r="D9" s="17">
        <v>2192587.8773600003</v>
      </c>
      <c r="E9" s="17">
        <v>2580038.397</v>
      </c>
      <c r="F9" s="17">
        <v>1719427.55699</v>
      </c>
      <c r="G9" s="17">
        <v>1257549.0076400002</v>
      </c>
      <c r="H9" s="17">
        <v>831282.25034</v>
      </c>
      <c r="I9" s="17">
        <v>613339.79424</v>
      </c>
      <c r="J9" s="17">
        <v>357093.09192000004</v>
      </c>
      <c r="K9" s="17">
        <v>11499.568140000001</v>
      </c>
      <c r="L9" s="17">
        <v>25031.61363</v>
      </c>
      <c r="M9" s="17">
        <v>394868.87875</v>
      </c>
      <c r="N9" s="17">
        <v>168258.9953</v>
      </c>
      <c r="O9" s="17">
        <v>652298.59626</v>
      </c>
      <c r="P9" s="17">
        <v>432277.71663</v>
      </c>
      <c r="Q9" s="17">
        <v>1.289221390251E7</v>
      </c>
    </row>
    <row r="10" ht="18.0" customHeight="1">
      <c r="A10" s="7"/>
      <c r="B10" s="12" t="s">
        <v>26</v>
      </c>
      <c r="C10" s="14">
        <f t="shared" ref="C10:Q10" si="2">SUM(C11:C13)</f>
        <v>11256312.86</v>
      </c>
      <c r="D10" s="14">
        <f t="shared" si="2"/>
        <v>11404004.37</v>
      </c>
      <c r="E10" s="14">
        <f t="shared" si="2"/>
        <v>14943918.91</v>
      </c>
      <c r="F10" s="14">
        <f t="shared" si="2"/>
        <v>8714910.901</v>
      </c>
      <c r="G10" s="14">
        <f t="shared" si="2"/>
        <v>7827869.15</v>
      </c>
      <c r="H10" s="14">
        <f t="shared" si="2"/>
        <v>4133675.13</v>
      </c>
      <c r="I10" s="14">
        <f t="shared" si="2"/>
        <v>2994278.61</v>
      </c>
      <c r="J10" s="14">
        <f t="shared" si="2"/>
        <v>3040086.229</v>
      </c>
      <c r="K10" s="14">
        <f t="shared" si="2"/>
        <v>42763.28872</v>
      </c>
      <c r="L10" s="14">
        <f t="shared" si="2"/>
        <v>24567.36921</v>
      </c>
      <c r="M10" s="14">
        <f t="shared" si="2"/>
        <v>4432865.779</v>
      </c>
      <c r="N10" s="14">
        <f t="shared" si="2"/>
        <v>872054.6259</v>
      </c>
      <c r="O10" s="14">
        <f t="shared" si="2"/>
        <v>4926383.101</v>
      </c>
      <c r="P10" s="14">
        <f t="shared" si="2"/>
        <v>1977392.504</v>
      </c>
      <c r="Q10" s="15">
        <f t="shared" si="2"/>
        <v>76591082.82</v>
      </c>
      <c r="T10" s="52"/>
    </row>
    <row r="11" ht="18.0" customHeight="1">
      <c r="A11" s="7"/>
      <c r="B11" s="17" t="s">
        <v>27</v>
      </c>
      <c r="C11" s="17">
        <v>4457256.385989999</v>
      </c>
      <c r="D11" s="17">
        <v>3546244.94429</v>
      </c>
      <c r="E11" s="17">
        <v>5373937.945739999</v>
      </c>
      <c r="F11" s="17">
        <v>4369369.87137</v>
      </c>
      <c r="G11" s="17">
        <v>3420321.1992699997</v>
      </c>
      <c r="H11" s="17">
        <v>1916770.22976</v>
      </c>
      <c r="I11" s="17">
        <v>1319206.91355</v>
      </c>
      <c r="J11" s="17">
        <v>8321.0131</v>
      </c>
      <c r="K11" s="17">
        <v>24225.25721</v>
      </c>
      <c r="L11" s="17">
        <v>22112.3344</v>
      </c>
      <c r="M11" s="17">
        <v>598644.08268</v>
      </c>
      <c r="N11" s="17">
        <v>466340.79769</v>
      </c>
      <c r="O11" s="17">
        <v>2762432.74408</v>
      </c>
      <c r="P11" s="17">
        <v>20101.595</v>
      </c>
      <c r="Q11" s="17">
        <v>2.830528531413E7</v>
      </c>
    </row>
    <row r="12" ht="18.0" customHeight="1">
      <c r="A12" s="7"/>
      <c r="B12" s="17" t="s">
        <v>28</v>
      </c>
      <c r="C12" s="17">
        <v>6783914.33251</v>
      </c>
      <c r="D12" s="17">
        <v>7856363.968739999</v>
      </c>
      <c r="E12" s="17">
        <v>9531062.62826</v>
      </c>
      <c r="F12" s="17">
        <v>4337362.01797</v>
      </c>
      <c r="G12" s="17">
        <v>4401310.80266</v>
      </c>
      <c r="H12" s="17">
        <v>2215184.10752</v>
      </c>
      <c r="I12" s="17">
        <v>1673912.31095</v>
      </c>
      <c r="J12" s="17">
        <v>3031594.64392</v>
      </c>
      <c r="K12" s="17">
        <v>18538.03151</v>
      </c>
      <c r="L12" s="17">
        <v>2455.03481</v>
      </c>
      <c r="M12" s="17">
        <v>3831473.77986</v>
      </c>
      <c r="N12" s="17">
        <v>402672.55286</v>
      </c>
      <c r="O12" s="17">
        <v>2161741.0078600002</v>
      </c>
      <c r="P12" s="17">
        <v>1953418.97632</v>
      </c>
      <c r="Q12" s="17">
        <v>4.820100419575E7</v>
      </c>
    </row>
    <row r="13" ht="20.25" customHeight="1">
      <c r="A13" s="7"/>
      <c r="B13" s="17" t="s">
        <v>54</v>
      </c>
      <c r="C13" s="17">
        <v>15142.14321</v>
      </c>
      <c r="D13" s="17">
        <v>1395.45254</v>
      </c>
      <c r="E13" s="17">
        <v>38918.333490000005</v>
      </c>
      <c r="F13" s="17">
        <v>8179.0121</v>
      </c>
      <c r="G13" s="17">
        <v>6237.148440000001</v>
      </c>
      <c r="H13" s="17">
        <v>1720.79298</v>
      </c>
      <c r="I13" s="17">
        <v>1159.38586</v>
      </c>
      <c r="J13" s="17">
        <v>170.57155</v>
      </c>
      <c r="K13" s="17">
        <v>0.0</v>
      </c>
      <c r="L13" s="17">
        <v>0.0</v>
      </c>
      <c r="M13" s="17">
        <v>2747.91674</v>
      </c>
      <c r="N13" s="17">
        <v>3041.2753900000002</v>
      </c>
      <c r="O13" s="17">
        <v>2209.34929</v>
      </c>
      <c r="P13" s="17">
        <v>3871.93233</v>
      </c>
      <c r="Q13" s="17">
        <v>84793.31392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Q15" si="3">C3</f>
        <v>BNB</v>
      </c>
      <c r="D15" s="10" t="str">
        <f t="shared" si="3"/>
        <v>BUN</v>
      </c>
      <c r="E15" s="10" t="str">
        <f t="shared" si="3"/>
        <v>BME</v>
      </c>
      <c r="F15" s="10" t="str">
        <f t="shared" si="3"/>
        <v>BIS</v>
      </c>
      <c r="G15" s="10" t="str">
        <f t="shared" si="3"/>
        <v>BCR</v>
      </c>
      <c r="H15" s="10" t="str">
        <f t="shared" si="3"/>
        <v>BGA</v>
      </c>
      <c r="I15" s="10" t="str">
        <f t="shared" si="3"/>
        <v>BEC</v>
      </c>
      <c r="J15" s="10" t="str">
        <f t="shared" si="3"/>
        <v>BSO</v>
      </c>
      <c r="K15" s="10" t="str">
        <f t="shared" si="3"/>
        <v>BNA</v>
      </c>
      <c r="L15" s="10" t="str">
        <f t="shared" si="3"/>
        <v>BDB</v>
      </c>
      <c r="M15" s="10" t="str">
        <f t="shared" si="3"/>
        <v>BIE</v>
      </c>
      <c r="N15" s="10" t="str">
        <f t="shared" si="3"/>
        <v>BFO</v>
      </c>
      <c r="O15" s="10" t="str">
        <f t="shared" si="3"/>
        <v>BFS</v>
      </c>
      <c r="P15" s="10" t="str">
        <f t="shared" si="3"/>
        <v>BPR</v>
      </c>
      <c r="Q15" s="23" t="str">
        <f t="shared" si="3"/>
        <v>SISTEMA BMU
</v>
      </c>
    </row>
    <row r="16" ht="19.5" customHeight="1">
      <c r="B16" s="19" t="s">
        <v>55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>
        <v>0.029</v>
      </c>
    </row>
    <row r="17" ht="19.5" customHeight="1">
      <c r="B17" s="26" t="s">
        <v>32</v>
      </c>
      <c r="C17" s="27">
        <f t="shared" ref="C17:Q17" si="4">C16*C10</f>
        <v>326433.073</v>
      </c>
      <c r="D17" s="27">
        <f t="shared" si="4"/>
        <v>330716.1266</v>
      </c>
      <c r="E17" s="27">
        <f t="shared" si="4"/>
        <v>433373.6483</v>
      </c>
      <c r="F17" s="27">
        <f t="shared" si="4"/>
        <v>252732.4161</v>
      </c>
      <c r="G17" s="27">
        <f t="shared" si="4"/>
        <v>227008.2054</v>
      </c>
      <c r="H17" s="27">
        <f t="shared" si="4"/>
        <v>119876.5788</v>
      </c>
      <c r="I17" s="27">
        <f t="shared" si="4"/>
        <v>86834.0797</v>
      </c>
      <c r="J17" s="27">
        <f t="shared" si="4"/>
        <v>88162.50063</v>
      </c>
      <c r="K17" s="27">
        <f t="shared" si="4"/>
        <v>1240.135373</v>
      </c>
      <c r="L17" s="27">
        <f t="shared" si="4"/>
        <v>712.4537071</v>
      </c>
      <c r="M17" s="27">
        <f t="shared" si="4"/>
        <v>128553.1076</v>
      </c>
      <c r="N17" s="27">
        <f t="shared" si="4"/>
        <v>25289.58415</v>
      </c>
      <c r="O17" s="27">
        <f t="shared" si="4"/>
        <v>142865.1099</v>
      </c>
      <c r="P17" s="27">
        <f t="shared" si="4"/>
        <v>57344.38261</v>
      </c>
      <c r="Q17" s="28">
        <f t="shared" si="4"/>
        <v>2221141.402</v>
      </c>
    </row>
    <row r="18" ht="29.25" customHeight="1">
      <c r="B18" s="29" t="s">
        <v>56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>
        <v>0.7</v>
      </c>
    </row>
    <row r="19" ht="21.0" customHeight="1">
      <c r="B19" s="26" t="s">
        <v>34</v>
      </c>
      <c r="C19" s="27">
        <f t="shared" ref="C19:Q19" si="5">C9*C18</f>
        <v>1159662.391</v>
      </c>
      <c r="D19" s="27">
        <f t="shared" si="5"/>
        <v>1534811.514</v>
      </c>
      <c r="E19" s="27">
        <f t="shared" si="5"/>
        <v>1806026.878</v>
      </c>
      <c r="F19" s="27">
        <f t="shared" si="5"/>
        <v>1203599.29</v>
      </c>
      <c r="G19" s="27">
        <f t="shared" si="5"/>
        <v>880284.3053</v>
      </c>
      <c r="H19" s="27">
        <f t="shared" si="5"/>
        <v>581897.5752</v>
      </c>
      <c r="I19" s="27">
        <f t="shared" si="5"/>
        <v>429337.856</v>
      </c>
      <c r="J19" s="27">
        <f t="shared" si="5"/>
        <v>249965.1643</v>
      </c>
      <c r="K19" s="27">
        <f t="shared" si="5"/>
        <v>8049.697698</v>
      </c>
      <c r="L19" s="27">
        <f t="shared" si="5"/>
        <v>17522.12954</v>
      </c>
      <c r="M19" s="27">
        <f t="shared" si="5"/>
        <v>276408.2151</v>
      </c>
      <c r="N19" s="27">
        <f t="shared" si="5"/>
        <v>117781.2967</v>
      </c>
      <c r="O19" s="27">
        <f t="shared" si="5"/>
        <v>456609.0174</v>
      </c>
      <c r="P19" s="27">
        <f t="shared" si="5"/>
        <v>302594.4016</v>
      </c>
      <c r="Q19" s="28">
        <f t="shared" si="5"/>
        <v>9024549.732</v>
      </c>
    </row>
    <row r="20" ht="31.5" customHeight="1">
      <c r="B20" s="29" t="s">
        <v>57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>
        <v>0.047</v>
      </c>
      <c r="T20" s="32"/>
    </row>
    <row r="21" ht="20.25" customHeight="1">
      <c r="B21" s="26" t="s">
        <v>36</v>
      </c>
      <c r="C21" s="27">
        <f t="shared" ref="C21:Q21" si="6">C20*C4</f>
        <v>1251795.604</v>
      </c>
      <c r="D21" s="27">
        <f t="shared" si="6"/>
        <v>1284773.207</v>
      </c>
      <c r="E21" s="27">
        <f t="shared" si="6"/>
        <v>1712348.075</v>
      </c>
      <c r="F21" s="27">
        <f t="shared" si="6"/>
        <v>1006737.928</v>
      </c>
      <c r="G21" s="27">
        <f t="shared" si="6"/>
        <v>962907.2525</v>
      </c>
      <c r="H21" s="27">
        <f t="shared" si="6"/>
        <v>595737.4893</v>
      </c>
      <c r="I21" s="27">
        <f t="shared" si="6"/>
        <v>499387.082</v>
      </c>
      <c r="J21" s="27">
        <f t="shared" si="6"/>
        <v>654545.6215</v>
      </c>
      <c r="K21" s="27">
        <f t="shared" si="6"/>
        <v>8147.175356</v>
      </c>
      <c r="L21" s="27">
        <f t="shared" si="6"/>
        <v>28596.05448</v>
      </c>
      <c r="M21" s="27">
        <f t="shared" si="6"/>
        <v>676896.8941</v>
      </c>
      <c r="N21" s="27">
        <f t="shared" si="6"/>
        <v>170410.4217</v>
      </c>
      <c r="O21" s="27">
        <f t="shared" si="6"/>
        <v>771034.8671</v>
      </c>
      <c r="P21" s="27">
        <f t="shared" si="6"/>
        <v>432807.7898</v>
      </c>
      <c r="Q21" s="28">
        <f t="shared" si="6"/>
        <v>10056125.46</v>
      </c>
    </row>
    <row r="22" ht="32.25" customHeight="1">
      <c r="B22" s="29" t="s">
        <v>58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Q24" si="7">C3</f>
        <v>BNB</v>
      </c>
      <c r="D24" s="23" t="str">
        <f t="shared" si="7"/>
        <v>BUN</v>
      </c>
      <c r="E24" s="23" t="str">
        <f t="shared" si="7"/>
        <v>BME</v>
      </c>
      <c r="F24" s="23" t="str">
        <f t="shared" si="7"/>
        <v>BIS</v>
      </c>
      <c r="G24" s="23" t="str">
        <f t="shared" si="7"/>
        <v>BCR</v>
      </c>
      <c r="H24" s="23" t="str">
        <f t="shared" si="7"/>
        <v>BGA</v>
      </c>
      <c r="I24" s="23" t="str">
        <f t="shared" si="7"/>
        <v>BEC</v>
      </c>
      <c r="J24" s="23" t="str">
        <f t="shared" si="7"/>
        <v>BSO</v>
      </c>
      <c r="K24" s="23" t="str">
        <f t="shared" si="7"/>
        <v>BNA</v>
      </c>
      <c r="L24" s="23" t="str">
        <f t="shared" si="7"/>
        <v>BDB</v>
      </c>
      <c r="M24" s="23" t="str">
        <f t="shared" si="7"/>
        <v>BIE</v>
      </c>
      <c r="N24" s="23" t="str">
        <f t="shared" si="7"/>
        <v>BFO</v>
      </c>
      <c r="O24" s="23" t="str">
        <f t="shared" si="7"/>
        <v>BFS</v>
      </c>
      <c r="P24" s="23" t="str">
        <f t="shared" si="7"/>
        <v>BPR</v>
      </c>
      <c r="Q24" s="23" t="str">
        <f t="shared" si="7"/>
        <v>SISTEMA BMU
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Q26" si="8">C5-C21</f>
        <v>4983758.846</v>
      </c>
      <c r="D26" s="27">
        <f t="shared" si="8"/>
        <v>5972768.113</v>
      </c>
      <c r="E26" s="27">
        <f t="shared" si="8"/>
        <v>6265501.629</v>
      </c>
      <c r="F26" s="27">
        <f t="shared" si="8"/>
        <v>3395793.948</v>
      </c>
      <c r="G26" s="27">
        <f t="shared" si="8"/>
        <v>3335913.102</v>
      </c>
      <c r="H26" s="27">
        <f t="shared" si="8"/>
        <v>1544036.265</v>
      </c>
      <c r="I26" s="27">
        <f t="shared" si="8"/>
        <v>1338702.871</v>
      </c>
      <c r="J26" s="27">
        <f t="shared" si="8"/>
        <v>1476426.531</v>
      </c>
      <c r="K26" s="27">
        <f t="shared" si="8"/>
        <v>17410.95898</v>
      </c>
      <c r="L26" s="27">
        <f t="shared" si="8"/>
        <v>39439.88486</v>
      </c>
      <c r="M26" s="27">
        <f t="shared" si="8"/>
        <v>1433130.637</v>
      </c>
      <c r="N26" s="27">
        <f t="shared" si="8"/>
        <v>203027.557</v>
      </c>
      <c r="O26" s="27">
        <f t="shared" si="8"/>
        <v>1472641.205</v>
      </c>
      <c r="P26" s="27">
        <f t="shared" si="8"/>
        <v>282790.372</v>
      </c>
      <c r="Q26" s="28">
        <f t="shared" si="8"/>
        <v>31761341.92</v>
      </c>
    </row>
    <row r="27" ht="18.75" customHeight="1">
      <c r="B27" s="40" t="s">
        <v>42</v>
      </c>
      <c r="C27" s="41">
        <f t="shared" ref="C27:Q27" si="9">C26/C17</f>
        <v>15.26732203</v>
      </c>
      <c r="D27" s="41">
        <f t="shared" si="9"/>
        <v>18.06010543</v>
      </c>
      <c r="E27" s="41">
        <f t="shared" si="9"/>
        <v>14.45750486</v>
      </c>
      <c r="F27" s="41">
        <f t="shared" si="9"/>
        <v>13.43632131</v>
      </c>
      <c r="G27" s="41">
        <f t="shared" si="9"/>
        <v>14.69512125</v>
      </c>
      <c r="H27" s="41">
        <f t="shared" si="9"/>
        <v>12.88021631</v>
      </c>
      <c r="I27" s="41">
        <f t="shared" si="9"/>
        <v>15.41679114</v>
      </c>
      <c r="J27" s="41">
        <f t="shared" si="9"/>
        <v>16.74664988</v>
      </c>
      <c r="K27" s="41">
        <f t="shared" si="9"/>
        <v>14.03956323</v>
      </c>
      <c r="L27" s="41">
        <f t="shared" si="9"/>
        <v>55.35782111</v>
      </c>
      <c r="M27" s="41">
        <f t="shared" si="9"/>
        <v>11.14816019</v>
      </c>
      <c r="N27" s="41">
        <f t="shared" si="9"/>
        <v>8.028109746</v>
      </c>
      <c r="O27" s="41">
        <f t="shared" si="9"/>
        <v>10.30791356</v>
      </c>
      <c r="P27" s="41">
        <f t="shared" si="9"/>
        <v>4.931439823</v>
      </c>
      <c r="Q27" s="42">
        <f t="shared" si="9"/>
        <v>14.29955873</v>
      </c>
    </row>
    <row r="28" ht="18.75" customHeight="1">
      <c r="B28" s="40" t="s">
        <v>43</v>
      </c>
      <c r="C28" s="41">
        <f t="shared" ref="C28:Q28" si="10">((C26)/C10)*100</f>
        <v>44.27523388</v>
      </c>
      <c r="D28" s="41">
        <f t="shared" si="10"/>
        <v>52.37430574</v>
      </c>
      <c r="E28" s="41">
        <f t="shared" si="10"/>
        <v>41.92676411</v>
      </c>
      <c r="F28" s="41">
        <f t="shared" si="10"/>
        <v>38.96533179</v>
      </c>
      <c r="G28" s="41">
        <f t="shared" si="10"/>
        <v>42.61585161</v>
      </c>
      <c r="H28" s="41">
        <f t="shared" si="10"/>
        <v>37.3526273</v>
      </c>
      <c r="I28" s="41">
        <f t="shared" si="10"/>
        <v>44.70869432</v>
      </c>
      <c r="J28" s="41">
        <f t="shared" si="10"/>
        <v>48.56528467</v>
      </c>
      <c r="K28" s="41">
        <f t="shared" si="10"/>
        <v>40.71473336</v>
      </c>
      <c r="L28" s="41">
        <f t="shared" si="10"/>
        <v>160.5376812</v>
      </c>
      <c r="M28" s="41">
        <f t="shared" si="10"/>
        <v>32.32966456</v>
      </c>
      <c r="N28" s="41">
        <f t="shared" si="10"/>
        <v>23.28151826</v>
      </c>
      <c r="O28" s="41">
        <f t="shared" si="10"/>
        <v>29.89294934</v>
      </c>
      <c r="P28" s="41">
        <f t="shared" si="10"/>
        <v>14.30117549</v>
      </c>
      <c r="Q28" s="42">
        <f t="shared" si="10"/>
        <v>41.46872031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Q30" si="11">C6-(0.4*C7)+C19-C21</f>
        <v>1994679.781</v>
      </c>
      <c r="D30" s="27">
        <f t="shared" si="11"/>
        <v>3751170.64</v>
      </c>
      <c r="E30" s="27">
        <f t="shared" si="11"/>
        <v>2485361.999</v>
      </c>
      <c r="F30" s="27">
        <f t="shared" si="11"/>
        <v>2264801.662</v>
      </c>
      <c r="G30" s="27">
        <f t="shared" si="11"/>
        <v>1674248.237</v>
      </c>
      <c r="H30" s="27">
        <f t="shared" si="11"/>
        <v>850711.8282</v>
      </c>
      <c r="I30" s="27">
        <f t="shared" si="11"/>
        <v>642083.805</v>
      </c>
      <c r="J30" s="27">
        <f t="shared" si="11"/>
        <v>95812.40459</v>
      </c>
      <c r="K30" s="27">
        <f t="shared" si="11"/>
        <v>17264.22831</v>
      </c>
      <c r="L30" s="27">
        <f t="shared" si="11"/>
        <v>22270.24996</v>
      </c>
      <c r="M30" s="27">
        <f t="shared" si="11"/>
        <v>173585.0088</v>
      </c>
      <c r="N30" s="27">
        <f t="shared" si="11"/>
        <v>99900.17228</v>
      </c>
      <c r="O30" s="27">
        <f t="shared" si="11"/>
        <v>477872.3907</v>
      </c>
      <c r="P30" s="27">
        <f t="shared" si="11"/>
        <v>281540.3213</v>
      </c>
      <c r="Q30" s="28">
        <f t="shared" si="11"/>
        <v>14831302.73</v>
      </c>
    </row>
    <row r="31" ht="18.75" customHeight="1">
      <c r="B31" s="40" t="s">
        <v>42</v>
      </c>
      <c r="C31" s="41">
        <f t="shared" ref="C31:Q31" si="12">C30/C17</f>
        <v>6.11053213</v>
      </c>
      <c r="D31" s="41">
        <f t="shared" si="12"/>
        <v>11.34256947</v>
      </c>
      <c r="E31" s="41">
        <f t="shared" si="12"/>
        <v>5.734917222</v>
      </c>
      <c r="F31" s="41">
        <f t="shared" si="12"/>
        <v>8.961263049</v>
      </c>
      <c r="G31" s="41">
        <f t="shared" si="12"/>
        <v>7.375276302</v>
      </c>
      <c r="H31" s="41">
        <f t="shared" si="12"/>
        <v>7.096564123</v>
      </c>
      <c r="I31" s="41">
        <f t="shared" si="12"/>
        <v>7.394375656</v>
      </c>
      <c r="J31" s="41">
        <f t="shared" si="12"/>
        <v>1.086770497</v>
      </c>
      <c r="K31" s="41">
        <f t="shared" si="12"/>
        <v>13.92124496</v>
      </c>
      <c r="L31" s="41">
        <f t="shared" si="12"/>
        <v>31.25852212</v>
      </c>
      <c r="M31" s="41">
        <f t="shared" si="12"/>
        <v>1.350298037</v>
      </c>
      <c r="N31" s="41">
        <f t="shared" si="12"/>
        <v>3.950249703</v>
      </c>
      <c r="O31" s="41">
        <f t="shared" si="12"/>
        <v>3.34492019</v>
      </c>
      <c r="P31" s="41">
        <f t="shared" si="12"/>
        <v>4.909640815</v>
      </c>
      <c r="Q31" s="42">
        <f t="shared" si="12"/>
        <v>6.677333877</v>
      </c>
    </row>
    <row r="32" ht="18.75" customHeight="1">
      <c r="B32" s="40" t="s">
        <v>43</v>
      </c>
      <c r="C32" s="41">
        <f t="shared" ref="C32:Q32" si="13">((C30/C10)*100)</f>
        <v>17.72054318</v>
      </c>
      <c r="D32" s="41">
        <f t="shared" si="13"/>
        <v>32.89345145</v>
      </c>
      <c r="E32" s="41">
        <f t="shared" si="13"/>
        <v>16.63125994</v>
      </c>
      <c r="F32" s="41">
        <f t="shared" si="13"/>
        <v>25.98766284</v>
      </c>
      <c r="G32" s="41">
        <f t="shared" si="13"/>
        <v>21.38830127</v>
      </c>
      <c r="H32" s="41">
        <f t="shared" si="13"/>
        <v>20.58003596</v>
      </c>
      <c r="I32" s="41">
        <f t="shared" si="13"/>
        <v>21.4436894</v>
      </c>
      <c r="J32" s="41">
        <f t="shared" si="13"/>
        <v>3.15163444</v>
      </c>
      <c r="K32" s="41">
        <f t="shared" si="13"/>
        <v>40.37161038</v>
      </c>
      <c r="L32" s="41">
        <f t="shared" si="13"/>
        <v>90.64971415</v>
      </c>
      <c r="M32" s="41">
        <f t="shared" si="13"/>
        <v>3.915864306</v>
      </c>
      <c r="N32" s="41">
        <f t="shared" si="13"/>
        <v>11.45572414</v>
      </c>
      <c r="O32" s="41">
        <f t="shared" si="13"/>
        <v>9.700268552</v>
      </c>
      <c r="P32" s="41">
        <f t="shared" si="13"/>
        <v>14.23795836</v>
      </c>
      <c r="Q32" s="42">
        <f t="shared" si="13"/>
        <v>19.36426824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7"/>
    </row>
    <row r="40" ht="14.25" customHeight="1">
      <c r="Q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7"/>
    </row>
    <row r="42" ht="14.25" customHeight="1">
      <c r="Q42" s="7"/>
    </row>
    <row r="43" ht="14.25" customHeight="1">
      <c r="Q43" s="7"/>
    </row>
    <row r="44" ht="14.25" customHeight="1">
      <c r="Q44" s="7"/>
    </row>
    <row r="45" ht="14.25" customHeight="1">
      <c r="Q45" s="7"/>
    </row>
    <row r="46" ht="14.25" customHeight="1">
      <c r="Q46" s="7"/>
    </row>
    <row r="47" ht="14.25" customHeight="1">
      <c r="Q47" s="7"/>
    </row>
    <row r="48" ht="14.25" customHeight="1">
      <c r="Q48" s="7"/>
    </row>
    <row r="49" ht="14.25" customHeight="1">
      <c r="Q49" s="7"/>
    </row>
    <row r="50" ht="14.25" customHeight="1">
      <c r="Q50" s="7"/>
    </row>
    <row r="51" ht="35.25" customHeight="1">
      <c r="Q51" s="7"/>
    </row>
    <row r="52" ht="33.0" customHeight="1">
      <c r="Q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ht="14.25" customHeight="1">
      <c r="Q54" s="7"/>
    </row>
    <row r="55" ht="14.25" customHeight="1">
      <c r="Q55" s="7"/>
    </row>
    <row r="56" ht="14.25" customHeight="1">
      <c r="Q56" s="7"/>
    </row>
    <row r="57" ht="14.25" customHeight="1">
      <c r="Q57" s="7"/>
    </row>
    <row r="58" ht="14.25" customHeight="1">
      <c r="Q58" s="7"/>
    </row>
    <row r="59" ht="14.25" customHeight="1">
      <c r="Q59" s="7"/>
    </row>
    <row r="60" ht="14.25" customHeight="1">
      <c r="Q60" s="7"/>
    </row>
    <row r="61" ht="14.25" customHeight="1">
      <c r="Q61" s="7"/>
    </row>
    <row r="62" ht="14.25" customHeight="1">
      <c r="Q62" s="7"/>
    </row>
    <row r="63" ht="14.25" customHeight="1">
      <c r="Q63" s="7"/>
    </row>
    <row r="64" ht="14.25" customHeight="1">
      <c r="Q64" s="7"/>
    </row>
    <row r="65" ht="14.25" customHeight="1">
      <c r="Q65" s="7"/>
    </row>
    <row r="66" ht="14.25" customHeight="1">
      <c r="Q66" s="7"/>
    </row>
    <row r="67" ht="14.25" customHeight="1">
      <c r="Q67" s="7"/>
    </row>
    <row r="68" ht="14.25" customHeight="1">
      <c r="Q68" s="7"/>
    </row>
    <row r="69" ht="14.25" customHeight="1">
      <c r="Q69" s="7"/>
    </row>
    <row r="70" ht="14.25" customHeight="1">
      <c r="Q70" s="7"/>
    </row>
    <row r="71" ht="14.25" customHeight="1">
      <c r="Q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7"/>
    </row>
    <row r="73" ht="14.25" customHeight="1">
      <c r="Q73" s="7"/>
    </row>
    <row r="74" ht="14.25" customHeight="1">
      <c r="Q74" s="7"/>
    </row>
    <row r="75" ht="14.25" customHeight="1">
      <c r="Q75" s="7"/>
    </row>
    <row r="76" ht="14.25" customHeight="1">
      <c r="Q76" s="7"/>
    </row>
    <row r="77" ht="14.25" customHeight="1">
      <c r="Q77" s="7"/>
    </row>
    <row r="78" ht="14.25" customHeight="1">
      <c r="B78" s="51" t="s">
        <v>48</v>
      </c>
      <c r="Q78" s="7"/>
    </row>
    <row r="79" ht="14.25" customHeight="1">
      <c r="Q79" s="7"/>
    </row>
    <row r="80" ht="14.25" customHeight="1">
      <c r="Q80" s="7"/>
    </row>
    <row r="81" ht="14.25" customHeight="1">
      <c r="Q81" s="7"/>
    </row>
    <row r="82" ht="14.25" customHeight="1">
      <c r="Q82" s="7"/>
    </row>
    <row r="83" ht="14.25" customHeight="1">
      <c r="Q83" s="7"/>
    </row>
    <row r="84" ht="14.25" customHeight="1">
      <c r="Q84" s="7"/>
    </row>
    <row r="85" ht="14.25" customHeight="1">
      <c r="Q85" s="7"/>
    </row>
    <row r="86" ht="14.25" customHeight="1">
      <c r="Q86" s="7"/>
    </row>
    <row r="87" ht="14.25" customHeight="1">
      <c r="Q87" s="7"/>
    </row>
    <row r="88" ht="14.25" customHeight="1">
      <c r="Q88" s="7"/>
    </row>
    <row r="89" ht="14.25" customHeight="1">
      <c r="Q89" s="7"/>
    </row>
    <row r="90" ht="14.25" customHeight="1">
      <c r="Q90" s="7"/>
    </row>
    <row r="91" ht="14.25" customHeight="1">
      <c r="Q91" s="7"/>
    </row>
    <row r="92" ht="14.25" customHeight="1">
      <c r="Q92" s="7"/>
    </row>
    <row r="93" ht="14.25" customHeight="1">
      <c r="Q93" s="7"/>
    </row>
    <row r="94" ht="14.25" customHeight="1">
      <c r="Q94" s="7"/>
    </row>
    <row r="95" ht="14.25" customHeight="1">
      <c r="Q95" s="7"/>
    </row>
    <row r="96" ht="14.25" customHeight="1">
      <c r="Q96" s="7"/>
    </row>
    <row r="97" ht="14.25" customHeight="1">
      <c r="Q97" s="7"/>
    </row>
    <row r="98" ht="14.25" customHeight="1">
      <c r="Q98" s="7"/>
    </row>
    <row r="99" ht="14.25" customHeight="1">
      <c r="Q99" s="7"/>
    </row>
    <row r="100" ht="14.25" customHeight="1">
      <c r="Q100" s="7"/>
    </row>
    <row r="101" ht="14.25" customHeight="1">
      <c r="Q101" s="7"/>
    </row>
    <row r="102" ht="14.25" customHeight="1">
      <c r="Q102" s="7"/>
    </row>
    <row r="103" ht="14.25" customHeight="1">
      <c r="Q103" s="7"/>
    </row>
    <row r="104" ht="14.25" customHeight="1">
      <c r="Q104" s="7"/>
    </row>
    <row r="105" ht="14.25" customHeight="1">
      <c r="Q105" s="7"/>
    </row>
    <row r="106" ht="14.25" customHeight="1">
      <c r="Q106" s="7"/>
    </row>
    <row r="107" ht="14.25" customHeight="1">
      <c r="Q107" s="7"/>
    </row>
    <row r="108" ht="14.25" customHeight="1">
      <c r="Q108" s="7"/>
    </row>
    <row r="109" ht="14.25" customHeight="1">
      <c r="Q109" s="7"/>
    </row>
    <row r="110" ht="14.25" customHeight="1">
      <c r="Q110" s="7"/>
    </row>
    <row r="111" ht="14.25" customHeight="1">
      <c r="Q111" s="7"/>
    </row>
    <row r="112" ht="14.25" customHeight="1">
      <c r="Q112" s="7"/>
    </row>
    <row r="113" ht="14.25" customHeight="1">
      <c r="Q113" s="7"/>
    </row>
    <row r="114" ht="14.25" customHeight="1">
      <c r="Q114" s="7"/>
    </row>
    <row r="115" ht="14.25" customHeight="1">
      <c r="Q115" s="7"/>
    </row>
    <row r="116" ht="14.25" customHeight="1">
      <c r="Q116" s="7"/>
    </row>
    <row r="117" ht="14.25" customHeight="1">
      <c r="Q117" s="7"/>
    </row>
    <row r="118" ht="14.25" customHeight="1">
      <c r="Q118" s="7"/>
    </row>
    <row r="119" ht="14.25" customHeight="1">
      <c r="Q119" s="7"/>
    </row>
    <row r="120" ht="14.25" customHeight="1">
      <c r="Q120" s="7"/>
    </row>
    <row r="121" ht="14.25" customHeight="1">
      <c r="Q121" s="7"/>
    </row>
    <row r="122" ht="14.25" customHeight="1">
      <c r="Q122" s="7"/>
    </row>
    <row r="123" ht="14.25" customHeight="1">
      <c r="Q123" s="7"/>
    </row>
    <row r="124" ht="14.25" customHeight="1">
      <c r="Q124" s="7"/>
    </row>
    <row r="125" ht="14.25" customHeight="1">
      <c r="Q125" s="7"/>
    </row>
    <row r="126" ht="14.25" customHeight="1">
      <c r="Q126" s="7"/>
    </row>
    <row r="127" ht="14.25" customHeight="1">
      <c r="Q127" s="7"/>
    </row>
    <row r="128" ht="14.25" customHeight="1">
      <c r="Q128" s="7"/>
    </row>
    <row r="129" ht="14.25" customHeight="1">
      <c r="Q129" s="7"/>
    </row>
    <row r="130" ht="14.25" customHeight="1">
      <c r="Q130" s="7"/>
    </row>
    <row r="131" ht="14.25" customHeight="1">
      <c r="Q131" s="7"/>
    </row>
    <row r="132" ht="14.25" customHeight="1">
      <c r="Q132" s="7"/>
    </row>
    <row r="133" ht="14.25" customHeight="1">
      <c r="Q133" s="7"/>
    </row>
    <row r="134" ht="14.25" customHeight="1">
      <c r="Q134" s="7"/>
    </row>
    <row r="135" ht="14.25" customHeight="1">
      <c r="Q135" s="7"/>
    </row>
    <row r="136" ht="14.25" customHeight="1">
      <c r="Q136" s="7"/>
    </row>
    <row r="137" ht="14.25" customHeight="1">
      <c r="Q137" s="7"/>
    </row>
    <row r="138" ht="14.25" customHeight="1">
      <c r="Q138" s="7"/>
    </row>
    <row r="139" ht="14.25" customHeight="1">
      <c r="Q139" s="7"/>
    </row>
    <row r="140" ht="14.25" customHeight="1">
      <c r="Q140" s="7"/>
    </row>
    <row r="141" ht="14.25" customHeight="1">
      <c r="Q141" s="7"/>
    </row>
    <row r="142" ht="14.25" customHeight="1">
      <c r="Q142" s="7"/>
    </row>
    <row r="143" ht="14.25" customHeight="1">
      <c r="Q143" s="7"/>
    </row>
    <row r="144" ht="14.25" customHeight="1">
      <c r="Q144" s="7"/>
    </row>
    <row r="145" ht="14.25" customHeight="1">
      <c r="Q145" s="7"/>
    </row>
    <row r="146" ht="14.25" customHeight="1">
      <c r="Q146" s="7"/>
    </row>
    <row r="147" ht="14.25" customHeight="1">
      <c r="Q147" s="7"/>
    </row>
    <row r="148" ht="14.25" customHeight="1">
      <c r="Q148" s="7"/>
    </row>
    <row r="149" ht="14.25" customHeight="1">
      <c r="Q149" s="7"/>
    </row>
    <row r="150" ht="14.25" customHeight="1">
      <c r="Q150" s="7"/>
    </row>
    <row r="151" ht="14.25" customHeight="1">
      <c r="Q151" s="7"/>
    </row>
    <row r="152" ht="14.25" customHeight="1">
      <c r="Q152" s="7"/>
    </row>
    <row r="153" ht="14.25" customHeight="1">
      <c r="Q153" s="7"/>
    </row>
    <row r="154" ht="14.25" customHeight="1">
      <c r="Q154" s="7"/>
    </row>
    <row r="155" ht="14.25" customHeight="1">
      <c r="Q155" s="7"/>
    </row>
    <row r="156" ht="14.25" customHeight="1">
      <c r="Q156" s="7"/>
    </row>
    <row r="157" ht="14.25" customHeight="1">
      <c r="Q157" s="7"/>
    </row>
    <row r="158" ht="14.25" customHeight="1">
      <c r="Q158" s="7"/>
    </row>
    <row r="159" ht="14.25" customHeight="1">
      <c r="Q159" s="7"/>
    </row>
    <row r="160" ht="14.25" customHeight="1">
      <c r="Q160" s="7"/>
    </row>
    <row r="161" ht="14.25" customHeight="1">
      <c r="Q161" s="7"/>
    </row>
    <row r="162" ht="14.25" customHeight="1">
      <c r="Q162" s="7"/>
    </row>
    <row r="163" ht="14.25" customHeight="1">
      <c r="Q163" s="7"/>
    </row>
    <row r="164" ht="14.25" customHeight="1">
      <c r="Q164" s="7"/>
    </row>
    <row r="165" ht="14.25" customHeight="1">
      <c r="Q165" s="7"/>
    </row>
    <row r="166" ht="14.25" customHeight="1">
      <c r="Q166" s="7"/>
    </row>
    <row r="167" ht="14.25" customHeight="1">
      <c r="Q167" s="7"/>
    </row>
    <row r="168" ht="14.25" customHeight="1">
      <c r="Q168" s="7"/>
    </row>
    <row r="169" ht="14.25" customHeight="1">
      <c r="Q169" s="7"/>
    </row>
    <row r="170" ht="14.25" customHeight="1">
      <c r="Q170" s="7"/>
    </row>
    <row r="171" ht="14.25" customHeight="1">
      <c r="Q171" s="7"/>
    </row>
    <row r="172" ht="14.25" customHeight="1">
      <c r="Q172" s="7"/>
    </row>
    <row r="173" ht="14.25" customHeight="1">
      <c r="Q173" s="7"/>
    </row>
    <row r="174" ht="14.25" customHeight="1">
      <c r="Q174" s="7"/>
    </row>
    <row r="175" ht="14.25" customHeight="1">
      <c r="Q175" s="7"/>
    </row>
    <row r="176" ht="14.25" customHeight="1">
      <c r="Q176" s="7"/>
    </row>
    <row r="177" ht="14.25" customHeight="1">
      <c r="Q177" s="7"/>
    </row>
    <row r="178" ht="14.25" customHeight="1">
      <c r="Q178" s="7"/>
    </row>
    <row r="179" ht="14.25" customHeight="1">
      <c r="Q179" s="7"/>
    </row>
    <row r="180" ht="14.25" customHeight="1">
      <c r="Q180" s="7"/>
    </row>
    <row r="181" ht="14.25" customHeight="1">
      <c r="Q181" s="7"/>
    </row>
    <row r="182" ht="14.25" customHeight="1">
      <c r="Q182" s="7"/>
    </row>
    <row r="183" ht="14.25" customHeight="1">
      <c r="Q183" s="7"/>
    </row>
    <row r="184" ht="14.25" customHeight="1">
      <c r="Q184" s="7"/>
    </row>
    <row r="185" ht="14.25" customHeight="1">
      <c r="Q185" s="7"/>
    </row>
    <row r="186" ht="14.25" customHeight="1">
      <c r="Q186" s="7"/>
    </row>
    <row r="187" ht="14.25" customHeight="1">
      <c r="Q187" s="7"/>
    </row>
    <row r="188" ht="14.25" customHeight="1">
      <c r="Q188" s="7"/>
    </row>
    <row r="189" ht="14.25" customHeight="1">
      <c r="Q189" s="7"/>
    </row>
    <row r="190" ht="14.25" customHeight="1">
      <c r="Q190" s="7"/>
    </row>
    <row r="191" ht="14.25" customHeight="1">
      <c r="Q191" s="7"/>
    </row>
    <row r="192" ht="14.25" customHeight="1">
      <c r="Q192" s="7"/>
    </row>
    <row r="193" ht="14.25" customHeight="1">
      <c r="Q193" s="7"/>
    </row>
    <row r="194" ht="14.25" customHeight="1">
      <c r="Q194" s="7"/>
    </row>
    <row r="195" ht="14.25" customHeight="1">
      <c r="Q195" s="7"/>
    </row>
    <row r="196" ht="14.25" customHeight="1">
      <c r="Q196" s="7"/>
    </row>
    <row r="197" ht="14.25" customHeight="1">
      <c r="Q197" s="7"/>
    </row>
    <row r="198" ht="14.25" customHeight="1">
      <c r="Q198" s="7"/>
    </row>
    <row r="199" ht="14.25" customHeight="1">
      <c r="Q199" s="7"/>
    </row>
    <row r="200" ht="14.25" customHeight="1">
      <c r="Q200" s="7"/>
    </row>
    <row r="201" ht="14.25" customHeight="1">
      <c r="Q201" s="7"/>
    </row>
    <row r="202" ht="14.25" customHeight="1">
      <c r="Q202" s="7"/>
    </row>
    <row r="203" ht="14.25" customHeight="1">
      <c r="Q203" s="7"/>
    </row>
    <row r="204" ht="14.25" customHeight="1">
      <c r="Q204" s="7"/>
    </row>
    <row r="205" ht="14.25" customHeight="1">
      <c r="Q205" s="7"/>
    </row>
    <row r="206" ht="14.25" customHeight="1">
      <c r="Q206" s="7"/>
    </row>
    <row r="207" ht="14.25" customHeight="1">
      <c r="Q207" s="7"/>
    </row>
    <row r="208" ht="14.25" customHeight="1">
      <c r="Q208" s="7"/>
    </row>
    <row r="209" ht="14.25" customHeight="1">
      <c r="Q209" s="7"/>
    </row>
    <row r="210" ht="14.25" customHeight="1">
      <c r="Q210" s="7"/>
    </row>
    <row r="211" ht="14.25" customHeight="1">
      <c r="Q211" s="7"/>
    </row>
    <row r="212" ht="14.25" customHeight="1">
      <c r="Q212" s="7"/>
    </row>
    <row r="213" ht="14.25" customHeight="1">
      <c r="Q213" s="7"/>
    </row>
    <row r="214" ht="14.25" customHeight="1">
      <c r="Q214" s="7"/>
    </row>
    <row r="215" ht="14.25" customHeight="1">
      <c r="Q215" s="7"/>
    </row>
    <row r="216" ht="14.25" customHeight="1">
      <c r="Q216" s="7"/>
    </row>
    <row r="217" ht="14.25" customHeight="1">
      <c r="Q217" s="7"/>
    </row>
    <row r="218" ht="14.25" customHeight="1">
      <c r="Q218" s="7"/>
    </row>
    <row r="219" ht="14.25" customHeight="1">
      <c r="Q219" s="7"/>
    </row>
    <row r="220" ht="14.25" customHeight="1">
      <c r="Q220" s="7"/>
    </row>
    <row r="221" ht="14.25" customHeight="1">
      <c r="Q221" s="7"/>
    </row>
    <row r="222" ht="14.25" customHeight="1">
      <c r="Q222" s="7"/>
    </row>
    <row r="223" ht="14.25" customHeight="1">
      <c r="Q223" s="7"/>
    </row>
    <row r="224" ht="14.25" customHeight="1">
      <c r="Q224" s="7"/>
    </row>
    <row r="225" ht="14.25" customHeight="1">
      <c r="Q225" s="7"/>
    </row>
    <row r="226" ht="14.25" customHeight="1">
      <c r="Q226" s="7"/>
    </row>
    <row r="227" ht="14.25" customHeight="1">
      <c r="Q227" s="7"/>
    </row>
    <row r="228" ht="14.25" customHeight="1">
      <c r="Q228" s="7"/>
    </row>
    <row r="229" ht="14.25" customHeight="1">
      <c r="Q229" s="7"/>
    </row>
    <row r="230" ht="14.25" customHeight="1">
      <c r="Q230" s="7"/>
    </row>
    <row r="231" ht="14.25" customHeight="1">
      <c r="Q231" s="7"/>
    </row>
    <row r="232" ht="14.25" customHeight="1">
      <c r="Q232" s="7"/>
    </row>
    <row r="233" ht="14.25" customHeight="1">
      <c r="Q233" s="7"/>
    </row>
    <row r="234" ht="14.25" customHeight="1">
      <c r="Q234" s="7"/>
    </row>
    <row r="235" ht="14.25" customHeight="1">
      <c r="Q235" s="7"/>
    </row>
    <row r="236" ht="14.25" customHeight="1">
      <c r="Q236" s="7"/>
    </row>
    <row r="237" ht="14.25" customHeight="1">
      <c r="Q237" s="7"/>
    </row>
    <row r="238" ht="14.25" customHeight="1">
      <c r="Q238" s="7"/>
    </row>
    <row r="239" ht="14.25" customHeight="1">
      <c r="Q239" s="7"/>
    </row>
    <row r="240" ht="14.25" customHeight="1">
      <c r="Q240" s="7"/>
    </row>
    <row r="241" ht="14.25" customHeight="1">
      <c r="Q241" s="7"/>
    </row>
    <row r="242" ht="14.25" customHeight="1">
      <c r="Q242" s="7"/>
    </row>
    <row r="243" ht="14.25" customHeight="1">
      <c r="Q243" s="7"/>
    </row>
    <row r="244" ht="14.25" customHeight="1">
      <c r="Q244" s="7"/>
    </row>
    <row r="245" ht="14.25" customHeight="1">
      <c r="Q245" s="7"/>
    </row>
    <row r="246" ht="14.25" customHeight="1">
      <c r="Q246" s="7"/>
    </row>
    <row r="247" ht="14.25" customHeight="1">
      <c r="Q247" s="7"/>
    </row>
    <row r="248" ht="14.25" customHeight="1">
      <c r="Q248" s="7"/>
    </row>
    <row r="249" ht="14.25" customHeight="1">
      <c r="Q249" s="7"/>
    </row>
    <row r="250" ht="14.25" customHeight="1">
      <c r="Q250" s="7"/>
    </row>
    <row r="251" ht="14.25" customHeight="1">
      <c r="Q251" s="7"/>
    </row>
    <row r="252" ht="14.25" customHeight="1">
      <c r="Q252" s="7"/>
    </row>
    <row r="253" ht="14.25" customHeight="1">
      <c r="Q253" s="7"/>
    </row>
    <row r="254" ht="14.25" customHeight="1">
      <c r="Q254" s="7"/>
    </row>
    <row r="255" ht="14.25" customHeight="1">
      <c r="Q255" s="7"/>
    </row>
    <row r="256" ht="14.25" customHeight="1">
      <c r="Q256" s="7"/>
    </row>
    <row r="257" ht="14.25" customHeight="1">
      <c r="Q257" s="7"/>
    </row>
    <row r="258" ht="14.25" customHeight="1">
      <c r="Q258" s="7"/>
    </row>
    <row r="259" ht="14.25" customHeight="1">
      <c r="Q259" s="7"/>
    </row>
    <row r="260" ht="14.25" customHeight="1">
      <c r="Q260" s="7"/>
    </row>
    <row r="261" ht="14.25" customHeight="1">
      <c r="Q261" s="7"/>
    </row>
    <row r="262" ht="14.25" customHeight="1">
      <c r="Q262" s="7"/>
    </row>
    <row r="263" ht="14.25" customHeight="1">
      <c r="Q263" s="7"/>
    </row>
    <row r="264" ht="14.25" customHeight="1">
      <c r="Q264" s="7"/>
    </row>
    <row r="265" ht="14.25" customHeight="1">
      <c r="Q265" s="7"/>
    </row>
    <row r="266" ht="14.25" customHeight="1">
      <c r="Q266" s="7"/>
    </row>
    <row r="267" ht="14.25" customHeight="1">
      <c r="Q267" s="7"/>
    </row>
    <row r="268" ht="14.25" customHeight="1">
      <c r="Q268" s="7"/>
    </row>
    <row r="269" ht="14.25" customHeight="1">
      <c r="Q269" s="7"/>
    </row>
    <row r="270" ht="14.25" customHeight="1">
      <c r="Q270" s="7"/>
    </row>
    <row r="271" ht="14.25" customHeight="1">
      <c r="Q271" s="7"/>
    </row>
    <row r="272" ht="14.25" customHeight="1">
      <c r="Q272" s="7"/>
    </row>
    <row r="273" ht="14.25" customHeight="1">
      <c r="Q273" s="7"/>
    </row>
    <row r="274" ht="14.25" customHeight="1">
      <c r="Q274" s="7"/>
    </row>
    <row r="275" ht="14.25" customHeight="1">
      <c r="Q275" s="7"/>
    </row>
    <row r="276" ht="14.25" customHeight="1">
      <c r="Q276" s="7"/>
    </row>
    <row r="277" ht="14.25" customHeight="1">
      <c r="Q277" s="7"/>
    </row>
    <row r="278" ht="14.25" customHeight="1">
      <c r="Q278" s="7"/>
    </row>
    <row r="279" ht="14.25" customHeight="1">
      <c r="Q279" s="7"/>
    </row>
    <row r="280" ht="14.25" customHeight="1">
      <c r="Q280" s="7"/>
    </row>
    <row r="281" ht="14.25" customHeight="1">
      <c r="Q281" s="7"/>
    </row>
    <row r="282" ht="14.25" customHeight="1">
      <c r="Q282" s="7"/>
    </row>
    <row r="283" ht="14.25" customHeight="1">
      <c r="Q283" s="7"/>
    </row>
    <row r="284" ht="14.25" customHeight="1">
      <c r="Q284" s="7"/>
    </row>
    <row r="285" ht="14.25" customHeight="1">
      <c r="Q285" s="7"/>
    </row>
    <row r="286" ht="14.25" customHeight="1">
      <c r="Q286" s="7"/>
    </row>
    <row r="287" ht="14.25" customHeight="1">
      <c r="Q287" s="7"/>
    </row>
    <row r="288" ht="14.25" customHeight="1">
      <c r="Q288" s="7"/>
    </row>
    <row r="289" ht="14.25" customHeight="1">
      <c r="Q289" s="7"/>
    </row>
    <row r="290" ht="14.25" customHeight="1">
      <c r="Q290" s="7"/>
    </row>
    <row r="291" ht="14.25" customHeight="1">
      <c r="Q291" s="7"/>
    </row>
    <row r="292" ht="14.25" customHeight="1">
      <c r="Q292" s="7"/>
    </row>
    <row r="293" ht="14.25" customHeight="1">
      <c r="Q293" s="7"/>
    </row>
    <row r="294" ht="14.25" customHeight="1">
      <c r="Q294" s="7"/>
    </row>
    <row r="295" ht="14.25" customHeight="1">
      <c r="Q295" s="7"/>
    </row>
    <row r="296" ht="14.25" customHeight="1">
      <c r="Q296" s="7"/>
    </row>
    <row r="297" ht="14.25" customHeight="1">
      <c r="Q297" s="7"/>
    </row>
    <row r="298" ht="14.25" customHeight="1">
      <c r="Q298" s="7"/>
    </row>
    <row r="299" ht="14.25" customHeight="1">
      <c r="Q299" s="7"/>
    </row>
    <row r="300" ht="14.25" customHeight="1">
      <c r="Q300" s="7"/>
    </row>
    <row r="301" ht="14.25" customHeight="1">
      <c r="Q301" s="7"/>
    </row>
    <row r="302" ht="14.25" customHeight="1">
      <c r="Q302" s="7"/>
    </row>
    <row r="303" ht="14.25" customHeight="1">
      <c r="Q303" s="7"/>
    </row>
    <row r="304" ht="14.25" customHeight="1">
      <c r="Q304" s="7"/>
    </row>
    <row r="305" ht="14.25" customHeight="1">
      <c r="Q305" s="7"/>
    </row>
    <row r="306" ht="14.25" customHeight="1">
      <c r="Q306" s="7"/>
    </row>
    <row r="307" ht="14.25" customHeight="1">
      <c r="Q307" s="7"/>
    </row>
    <row r="308" ht="14.25" customHeight="1">
      <c r="Q308" s="7"/>
    </row>
    <row r="309" ht="14.25" customHeight="1">
      <c r="Q309" s="7"/>
    </row>
    <row r="310" ht="14.25" customHeight="1">
      <c r="Q310" s="7"/>
    </row>
    <row r="311" ht="14.25" customHeight="1">
      <c r="Q311" s="7"/>
    </row>
    <row r="312" ht="14.25" customHeight="1">
      <c r="Q312" s="7"/>
    </row>
    <row r="313" ht="14.25" customHeight="1">
      <c r="Q313" s="7"/>
    </row>
    <row r="314" ht="14.25" customHeight="1">
      <c r="Q314" s="7"/>
    </row>
    <row r="315" ht="14.25" customHeight="1">
      <c r="Q315" s="7"/>
    </row>
    <row r="316" ht="14.25" customHeight="1">
      <c r="Q316" s="7"/>
    </row>
    <row r="317" ht="14.25" customHeight="1">
      <c r="Q317" s="7"/>
    </row>
    <row r="318" ht="14.25" customHeight="1">
      <c r="Q318" s="7"/>
    </row>
    <row r="319" ht="14.25" customHeight="1">
      <c r="Q319" s="7"/>
    </row>
    <row r="320" ht="14.25" customHeight="1">
      <c r="Q320" s="7"/>
    </row>
    <row r="321" ht="14.25" customHeight="1">
      <c r="Q321" s="7"/>
    </row>
    <row r="322" ht="14.25" customHeight="1">
      <c r="Q322" s="7"/>
    </row>
    <row r="323" ht="14.25" customHeight="1">
      <c r="Q323" s="7"/>
    </row>
    <row r="324" ht="14.25" customHeight="1">
      <c r="Q324" s="7"/>
    </row>
    <row r="325" ht="14.25" customHeight="1">
      <c r="Q325" s="7"/>
    </row>
    <row r="326" ht="14.25" customHeight="1">
      <c r="Q326" s="7"/>
    </row>
    <row r="327" ht="14.25" customHeight="1">
      <c r="Q327" s="7"/>
    </row>
    <row r="328" ht="14.25" customHeight="1">
      <c r="Q328" s="7"/>
    </row>
    <row r="329" ht="14.25" customHeight="1">
      <c r="Q329" s="7"/>
    </row>
    <row r="330" ht="14.25" customHeight="1">
      <c r="Q330" s="7"/>
    </row>
    <row r="331" ht="14.25" customHeight="1">
      <c r="Q331" s="7"/>
    </row>
    <row r="332" ht="14.25" customHeight="1">
      <c r="Q332" s="7"/>
    </row>
    <row r="333" ht="14.25" customHeight="1">
      <c r="Q333" s="7"/>
    </row>
    <row r="334" ht="14.25" customHeight="1">
      <c r="Q334" s="7"/>
    </row>
    <row r="335" ht="14.25" customHeight="1">
      <c r="Q335" s="7"/>
    </row>
    <row r="336" ht="14.25" customHeight="1">
      <c r="Q336" s="7"/>
    </row>
    <row r="337" ht="14.25" customHeight="1">
      <c r="Q337" s="7"/>
    </row>
    <row r="338" ht="14.25" customHeight="1">
      <c r="Q338" s="7"/>
    </row>
    <row r="339" ht="14.25" customHeight="1">
      <c r="Q339" s="7"/>
    </row>
    <row r="340" ht="14.25" customHeight="1">
      <c r="Q340" s="7"/>
    </row>
    <row r="341" ht="14.25" customHeight="1">
      <c r="Q341" s="7"/>
    </row>
    <row r="342" ht="14.25" customHeight="1">
      <c r="Q342" s="7"/>
    </row>
    <row r="343" ht="14.25" customHeight="1">
      <c r="Q343" s="7"/>
    </row>
    <row r="344" ht="14.25" customHeight="1">
      <c r="Q344" s="7"/>
    </row>
    <row r="345" ht="14.25" customHeight="1">
      <c r="Q345" s="7"/>
    </row>
    <row r="346" ht="14.25" customHeight="1">
      <c r="Q346" s="7"/>
    </row>
    <row r="347" ht="14.25" customHeight="1">
      <c r="Q347" s="7"/>
    </row>
    <row r="348" ht="14.25" customHeight="1">
      <c r="Q348" s="7"/>
    </row>
    <row r="349" ht="14.25" customHeight="1">
      <c r="Q349" s="7"/>
    </row>
    <row r="350" ht="14.25" customHeight="1">
      <c r="Q350" s="7"/>
    </row>
    <row r="351" ht="14.25" customHeight="1">
      <c r="Q351" s="7"/>
    </row>
    <row r="352" ht="14.25" customHeight="1">
      <c r="Q352" s="7"/>
    </row>
    <row r="353" ht="14.25" customHeight="1">
      <c r="Q353" s="7"/>
    </row>
    <row r="354" ht="14.25" customHeight="1">
      <c r="Q354" s="7"/>
    </row>
    <row r="355" ht="14.25" customHeight="1">
      <c r="Q355" s="7"/>
    </row>
    <row r="356" ht="14.25" customHeight="1">
      <c r="Q356" s="7"/>
    </row>
    <row r="357" ht="14.25" customHeight="1">
      <c r="Q357" s="7"/>
    </row>
    <row r="358" ht="14.25" customHeight="1">
      <c r="Q358" s="7"/>
    </row>
    <row r="359" ht="14.25" customHeight="1">
      <c r="Q359" s="7"/>
    </row>
    <row r="360" ht="14.25" customHeight="1">
      <c r="Q360" s="7"/>
    </row>
    <row r="361" ht="14.25" customHeight="1">
      <c r="Q361" s="7"/>
    </row>
    <row r="362" ht="14.25" customHeight="1">
      <c r="Q362" s="7"/>
    </row>
    <row r="363" ht="14.25" customHeight="1">
      <c r="Q363" s="7"/>
    </row>
    <row r="364" ht="14.25" customHeight="1">
      <c r="Q364" s="7"/>
    </row>
    <row r="365" ht="14.25" customHeight="1">
      <c r="Q365" s="7"/>
    </row>
    <row r="366" ht="14.25" customHeight="1">
      <c r="Q366" s="7"/>
    </row>
    <row r="367" ht="14.25" customHeight="1">
      <c r="Q367" s="7"/>
    </row>
    <row r="368" ht="14.25" customHeight="1">
      <c r="Q368" s="7"/>
    </row>
    <row r="369" ht="14.25" customHeight="1">
      <c r="Q369" s="7"/>
    </row>
    <row r="370" ht="14.25" customHeight="1">
      <c r="Q370" s="7"/>
    </row>
    <row r="371" ht="14.25" customHeight="1">
      <c r="Q371" s="7"/>
    </row>
    <row r="372" ht="14.25" customHeight="1">
      <c r="Q372" s="7"/>
    </row>
    <row r="373" ht="14.25" customHeight="1">
      <c r="Q373" s="7"/>
    </row>
    <row r="374" ht="14.25" customHeight="1">
      <c r="Q374" s="7"/>
    </row>
    <row r="375" ht="14.25" customHeight="1">
      <c r="Q375" s="7"/>
    </row>
    <row r="376" ht="14.25" customHeight="1">
      <c r="Q376" s="7"/>
    </row>
    <row r="377" ht="14.25" customHeight="1">
      <c r="Q377" s="7"/>
    </row>
    <row r="378" ht="14.25" customHeight="1">
      <c r="Q378" s="7"/>
    </row>
    <row r="379" ht="14.25" customHeight="1">
      <c r="Q379" s="7"/>
    </row>
    <row r="380" ht="14.25" customHeight="1">
      <c r="Q380" s="7"/>
    </row>
    <row r="381" ht="14.25" customHeight="1">
      <c r="Q381" s="7"/>
    </row>
    <row r="382" ht="14.25" customHeight="1">
      <c r="Q382" s="7"/>
    </row>
    <row r="383" ht="14.25" customHeight="1">
      <c r="Q383" s="7"/>
    </row>
    <row r="384" ht="14.25" customHeight="1">
      <c r="Q384" s="7"/>
    </row>
    <row r="385" ht="14.25" customHeight="1">
      <c r="Q385" s="7"/>
    </row>
    <row r="386" ht="14.25" customHeight="1">
      <c r="Q386" s="7"/>
    </row>
    <row r="387" ht="14.25" customHeight="1">
      <c r="Q387" s="7"/>
    </row>
    <row r="388" ht="14.25" customHeight="1">
      <c r="Q388" s="7"/>
    </row>
    <row r="389" ht="14.25" customHeight="1">
      <c r="Q389" s="7"/>
    </row>
    <row r="390" ht="14.25" customHeight="1">
      <c r="Q390" s="7"/>
    </row>
    <row r="391" ht="14.25" customHeight="1">
      <c r="Q391" s="7"/>
    </row>
    <row r="392" ht="14.25" customHeight="1">
      <c r="Q392" s="7"/>
    </row>
    <row r="393" ht="14.25" customHeight="1">
      <c r="Q393" s="7"/>
    </row>
    <row r="394" ht="14.25" customHeight="1">
      <c r="Q394" s="7"/>
    </row>
    <row r="395" ht="14.25" customHeight="1">
      <c r="Q395" s="7"/>
    </row>
    <row r="396" ht="14.25" customHeight="1">
      <c r="Q396" s="7"/>
    </row>
    <row r="397" ht="14.25" customHeight="1">
      <c r="Q397" s="7"/>
    </row>
    <row r="398" ht="14.25" customHeight="1">
      <c r="Q398" s="7"/>
    </row>
    <row r="399" ht="14.25" customHeight="1">
      <c r="Q399" s="7"/>
    </row>
    <row r="400" ht="14.25" customHeight="1">
      <c r="Q400" s="7"/>
    </row>
    <row r="401" ht="14.25" customHeight="1">
      <c r="Q401" s="7"/>
    </row>
    <row r="402" ht="14.25" customHeight="1">
      <c r="Q402" s="7"/>
    </row>
    <row r="403" ht="14.25" customHeight="1">
      <c r="Q403" s="7"/>
    </row>
    <row r="404" ht="14.25" customHeight="1">
      <c r="Q404" s="7"/>
    </row>
    <row r="405" ht="14.25" customHeight="1">
      <c r="Q405" s="7"/>
    </row>
    <row r="406" ht="14.25" customHeight="1">
      <c r="Q406" s="7"/>
    </row>
    <row r="407" ht="14.25" customHeight="1">
      <c r="Q407" s="7"/>
    </row>
    <row r="408" ht="14.25" customHeight="1">
      <c r="Q408" s="7"/>
    </row>
    <row r="409" ht="14.25" customHeight="1">
      <c r="Q409" s="7"/>
    </row>
    <row r="410" ht="14.25" customHeight="1">
      <c r="Q410" s="7"/>
    </row>
    <row r="411" ht="14.25" customHeight="1">
      <c r="Q411" s="7"/>
    </row>
    <row r="412" ht="14.25" customHeight="1">
      <c r="Q412" s="7"/>
    </row>
    <row r="413" ht="14.25" customHeight="1">
      <c r="Q413" s="7"/>
    </row>
    <row r="414" ht="14.25" customHeight="1">
      <c r="Q414" s="7"/>
    </row>
    <row r="415" ht="14.25" customHeight="1">
      <c r="Q415" s="7"/>
    </row>
    <row r="416" ht="14.25" customHeight="1">
      <c r="Q416" s="7"/>
    </row>
    <row r="417" ht="14.25" customHeight="1">
      <c r="Q417" s="7"/>
    </row>
    <row r="418" ht="14.25" customHeight="1">
      <c r="Q418" s="7"/>
    </row>
    <row r="419" ht="14.25" customHeight="1">
      <c r="Q419" s="7"/>
    </row>
    <row r="420" ht="14.25" customHeight="1">
      <c r="Q420" s="7"/>
    </row>
    <row r="421" ht="14.25" customHeight="1">
      <c r="Q421" s="7"/>
    </row>
    <row r="422" ht="14.25" customHeight="1">
      <c r="Q422" s="7"/>
    </row>
    <row r="423" ht="14.25" customHeight="1">
      <c r="Q423" s="7"/>
    </row>
    <row r="424" ht="14.25" customHeight="1">
      <c r="Q424" s="7"/>
    </row>
    <row r="425" ht="14.25" customHeight="1">
      <c r="Q425" s="7"/>
    </row>
    <row r="426" ht="14.25" customHeight="1">
      <c r="Q426" s="7"/>
    </row>
    <row r="427" ht="14.25" customHeight="1">
      <c r="Q427" s="7"/>
    </row>
    <row r="428" ht="14.25" customHeight="1">
      <c r="Q428" s="7"/>
    </row>
    <row r="429" ht="14.25" customHeight="1">
      <c r="Q429" s="7"/>
    </row>
    <row r="430" ht="14.25" customHeight="1">
      <c r="Q430" s="7"/>
    </row>
    <row r="431" ht="14.25" customHeight="1">
      <c r="Q431" s="7"/>
    </row>
    <row r="432" ht="14.25" customHeight="1">
      <c r="Q432" s="7"/>
    </row>
    <row r="433" ht="14.25" customHeight="1">
      <c r="Q433" s="7"/>
    </row>
    <row r="434" ht="14.25" customHeight="1">
      <c r="Q434" s="7"/>
    </row>
    <row r="435" ht="14.25" customHeight="1">
      <c r="Q435" s="7"/>
    </row>
    <row r="436" ht="14.25" customHeight="1">
      <c r="Q436" s="7"/>
    </row>
    <row r="437" ht="14.25" customHeight="1">
      <c r="Q437" s="7"/>
    </row>
    <row r="438" ht="14.25" customHeight="1">
      <c r="Q438" s="7"/>
    </row>
    <row r="439" ht="14.25" customHeight="1">
      <c r="Q439" s="7"/>
    </row>
    <row r="440" ht="14.25" customHeight="1">
      <c r="Q440" s="7"/>
    </row>
    <row r="441" ht="14.25" customHeight="1">
      <c r="Q441" s="7"/>
    </row>
    <row r="442" ht="14.25" customHeight="1">
      <c r="Q442" s="7"/>
    </row>
    <row r="443" ht="14.25" customHeight="1">
      <c r="Q443" s="7"/>
    </row>
    <row r="444" ht="14.25" customHeight="1">
      <c r="Q444" s="7"/>
    </row>
    <row r="445" ht="14.25" customHeight="1">
      <c r="Q445" s="7"/>
    </row>
    <row r="446" ht="14.25" customHeight="1">
      <c r="Q446" s="7"/>
    </row>
    <row r="447" ht="14.25" customHeight="1">
      <c r="Q447" s="7"/>
    </row>
    <row r="448" ht="14.25" customHeight="1">
      <c r="Q448" s="7"/>
    </row>
    <row r="449" ht="14.25" customHeight="1">
      <c r="Q449" s="7"/>
    </row>
    <row r="450" ht="14.25" customHeight="1">
      <c r="Q450" s="7"/>
    </row>
    <row r="451" ht="14.25" customHeight="1">
      <c r="Q451" s="7"/>
    </row>
    <row r="452" ht="14.25" customHeight="1">
      <c r="Q452" s="7"/>
    </row>
    <row r="453" ht="14.25" customHeight="1">
      <c r="Q453" s="7"/>
    </row>
    <row r="454" ht="14.25" customHeight="1">
      <c r="Q454" s="7"/>
    </row>
    <row r="455" ht="14.25" customHeight="1">
      <c r="Q455" s="7"/>
    </row>
    <row r="456" ht="14.25" customHeight="1">
      <c r="Q456" s="7"/>
    </row>
    <row r="457" ht="14.25" customHeight="1">
      <c r="Q457" s="7"/>
    </row>
    <row r="458" ht="14.25" customHeight="1">
      <c r="Q458" s="7"/>
    </row>
    <row r="459" ht="14.25" customHeight="1">
      <c r="Q459" s="7"/>
    </row>
    <row r="460" ht="14.25" customHeight="1">
      <c r="Q460" s="7"/>
    </row>
    <row r="461" ht="14.25" customHeight="1">
      <c r="Q461" s="7"/>
    </row>
    <row r="462" ht="14.25" customHeight="1">
      <c r="Q462" s="7"/>
    </row>
    <row r="463" ht="14.25" customHeight="1">
      <c r="Q463" s="7"/>
    </row>
    <row r="464" ht="14.25" customHeight="1">
      <c r="Q464" s="7"/>
    </row>
    <row r="465" ht="14.25" customHeight="1">
      <c r="Q465" s="7"/>
    </row>
    <row r="466" ht="14.25" customHeight="1">
      <c r="Q466" s="7"/>
    </row>
    <row r="467" ht="14.25" customHeight="1">
      <c r="Q467" s="7"/>
    </row>
    <row r="468" ht="14.25" customHeight="1">
      <c r="Q468" s="7"/>
    </row>
    <row r="469" ht="14.25" customHeight="1">
      <c r="Q469" s="7"/>
    </row>
    <row r="470" ht="14.25" customHeight="1">
      <c r="Q470" s="7"/>
    </row>
    <row r="471" ht="14.25" customHeight="1">
      <c r="Q471" s="7"/>
    </row>
    <row r="472" ht="14.25" customHeight="1">
      <c r="Q472" s="7"/>
    </row>
    <row r="473" ht="14.25" customHeight="1">
      <c r="Q473" s="7"/>
    </row>
    <row r="474" ht="14.25" customHeight="1">
      <c r="Q474" s="7"/>
    </row>
    <row r="475" ht="14.25" customHeight="1">
      <c r="Q475" s="7"/>
    </row>
    <row r="476" ht="14.25" customHeight="1">
      <c r="Q476" s="7"/>
    </row>
    <row r="477" ht="14.25" customHeight="1">
      <c r="Q477" s="7"/>
    </row>
    <row r="478" ht="14.25" customHeight="1">
      <c r="Q478" s="7"/>
    </row>
    <row r="479" ht="14.25" customHeight="1">
      <c r="Q479" s="7"/>
    </row>
    <row r="480" ht="14.25" customHeight="1">
      <c r="Q480" s="7"/>
    </row>
    <row r="481" ht="14.25" customHeight="1">
      <c r="Q481" s="7"/>
    </row>
    <row r="482" ht="14.25" customHeight="1">
      <c r="Q482" s="7"/>
    </row>
    <row r="483" ht="14.25" customHeight="1">
      <c r="Q483" s="7"/>
    </row>
    <row r="484" ht="14.25" customHeight="1">
      <c r="Q484" s="7"/>
    </row>
    <row r="485" ht="14.25" customHeight="1">
      <c r="Q485" s="7"/>
    </row>
    <row r="486" ht="14.25" customHeight="1">
      <c r="Q486" s="7"/>
    </row>
    <row r="487" ht="14.25" customHeight="1">
      <c r="Q487" s="7"/>
    </row>
    <row r="488" ht="14.25" customHeight="1">
      <c r="Q488" s="7"/>
    </row>
    <row r="489" ht="14.25" customHeight="1">
      <c r="Q489" s="7"/>
    </row>
    <row r="490" ht="14.25" customHeight="1">
      <c r="Q490" s="7"/>
    </row>
    <row r="491" ht="14.25" customHeight="1">
      <c r="Q491" s="7"/>
    </row>
    <row r="492" ht="14.25" customHeight="1">
      <c r="Q492" s="7"/>
    </row>
    <row r="493" ht="14.25" customHeight="1">
      <c r="Q493" s="7"/>
    </row>
    <row r="494" ht="14.25" customHeight="1">
      <c r="Q494" s="7"/>
    </row>
    <row r="495" ht="14.25" customHeight="1">
      <c r="Q495" s="7"/>
    </row>
    <row r="496" ht="14.25" customHeight="1">
      <c r="Q496" s="7"/>
    </row>
    <row r="497" ht="14.25" customHeight="1">
      <c r="Q497" s="7"/>
    </row>
    <row r="498" ht="14.25" customHeight="1">
      <c r="Q498" s="7"/>
    </row>
    <row r="499" ht="14.25" customHeight="1">
      <c r="Q499" s="7"/>
    </row>
    <row r="500" ht="14.25" customHeight="1">
      <c r="Q500" s="7"/>
    </row>
    <row r="501" ht="14.25" customHeight="1">
      <c r="Q501" s="7"/>
    </row>
    <row r="502" ht="14.25" customHeight="1">
      <c r="Q502" s="7"/>
    </row>
    <row r="503" ht="14.25" customHeight="1">
      <c r="Q503" s="7"/>
    </row>
    <row r="504" ht="14.25" customHeight="1">
      <c r="Q504" s="7"/>
    </row>
    <row r="505" ht="14.25" customHeight="1">
      <c r="Q505" s="7"/>
    </row>
    <row r="506" ht="14.25" customHeight="1">
      <c r="Q506" s="7"/>
    </row>
    <row r="507" ht="14.25" customHeight="1">
      <c r="Q507" s="7"/>
    </row>
    <row r="508" ht="14.25" customHeight="1">
      <c r="Q508" s="7"/>
    </row>
    <row r="509" ht="14.25" customHeight="1">
      <c r="Q509" s="7"/>
    </row>
    <row r="510" ht="14.25" customHeight="1">
      <c r="Q510" s="7"/>
    </row>
    <row r="511" ht="14.25" customHeight="1">
      <c r="Q511" s="7"/>
    </row>
    <row r="512" ht="14.25" customHeight="1">
      <c r="Q512" s="7"/>
    </row>
    <row r="513" ht="14.25" customHeight="1">
      <c r="Q513" s="7"/>
    </row>
    <row r="514" ht="14.25" customHeight="1">
      <c r="Q514" s="7"/>
    </row>
    <row r="515" ht="14.25" customHeight="1">
      <c r="Q515" s="7"/>
    </row>
    <row r="516" ht="14.25" customHeight="1">
      <c r="Q516" s="7"/>
    </row>
    <row r="517" ht="14.25" customHeight="1">
      <c r="Q517" s="7"/>
    </row>
    <row r="518" ht="14.25" customHeight="1">
      <c r="Q518" s="7"/>
    </row>
    <row r="519" ht="14.25" customHeight="1">
      <c r="Q519" s="7"/>
    </row>
    <row r="520" ht="14.25" customHeight="1">
      <c r="Q520" s="7"/>
    </row>
    <row r="521" ht="14.25" customHeight="1">
      <c r="Q521" s="7"/>
    </row>
    <row r="522" ht="14.25" customHeight="1">
      <c r="Q522" s="7"/>
    </row>
    <row r="523" ht="14.25" customHeight="1">
      <c r="Q523" s="7"/>
    </row>
    <row r="524" ht="14.25" customHeight="1">
      <c r="Q524" s="7"/>
    </row>
    <row r="525" ht="14.25" customHeight="1">
      <c r="Q525" s="7"/>
    </row>
    <row r="526" ht="14.25" customHeight="1">
      <c r="Q526" s="7"/>
    </row>
    <row r="527" ht="14.25" customHeight="1">
      <c r="Q527" s="7"/>
    </row>
    <row r="528" ht="14.25" customHeight="1">
      <c r="Q528" s="7"/>
    </row>
    <row r="529" ht="14.25" customHeight="1">
      <c r="Q529" s="7"/>
    </row>
    <row r="530" ht="14.25" customHeight="1">
      <c r="Q530" s="7"/>
    </row>
    <row r="531" ht="14.25" customHeight="1">
      <c r="Q531" s="7"/>
    </row>
    <row r="532" ht="14.25" customHeight="1">
      <c r="Q532" s="7"/>
    </row>
    <row r="533" ht="14.25" customHeight="1">
      <c r="Q533" s="7"/>
    </row>
    <row r="534" ht="14.25" customHeight="1">
      <c r="Q534" s="7"/>
    </row>
    <row r="535" ht="14.25" customHeight="1">
      <c r="Q535" s="7"/>
    </row>
    <row r="536" ht="14.25" customHeight="1">
      <c r="Q536" s="7"/>
    </row>
    <row r="537" ht="14.25" customHeight="1">
      <c r="Q537" s="7"/>
    </row>
    <row r="538" ht="14.25" customHeight="1">
      <c r="Q538" s="7"/>
    </row>
    <row r="539" ht="14.25" customHeight="1">
      <c r="Q539" s="7"/>
    </row>
    <row r="540" ht="14.25" customHeight="1">
      <c r="Q540" s="7"/>
    </row>
    <row r="541" ht="14.25" customHeight="1">
      <c r="Q541" s="7"/>
    </row>
    <row r="542" ht="14.25" customHeight="1">
      <c r="Q542" s="7"/>
    </row>
    <row r="543" ht="14.25" customHeight="1">
      <c r="Q543" s="7"/>
    </row>
    <row r="544" ht="14.25" customHeight="1">
      <c r="Q544" s="7"/>
    </row>
    <row r="545" ht="14.25" customHeight="1">
      <c r="Q545" s="7"/>
    </row>
    <row r="546" ht="14.25" customHeight="1">
      <c r="Q546" s="7"/>
    </row>
    <row r="547" ht="14.25" customHeight="1">
      <c r="Q547" s="7"/>
    </row>
    <row r="548" ht="14.25" customHeight="1">
      <c r="Q548" s="7"/>
    </row>
    <row r="549" ht="14.25" customHeight="1">
      <c r="Q549" s="7"/>
    </row>
    <row r="550" ht="14.25" customHeight="1">
      <c r="Q550" s="7"/>
    </row>
    <row r="551" ht="14.25" customHeight="1">
      <c r="Q551" s="7"/>
    </row>
    <row r="552" ht="14.25" customHeight="1">
      <c r="Q552" s="7"/>
    </row>
    <row r="553" ht="14.25" customHeight="1">
      <c r="Q553" s="7"/>
    </row>
    <row r="554" ht="14.25" customHeight="1">
      <c r="Q554" s="7"/>
    </row>
    <row r="555" ht="14.25" customHeight="1">
      <c r="Q555" s="7"/>
    </row>
    <row r="556" ht="14.25" customHeight="1">
      <c r="Q556" s="7"/>
    </row>
    <row r="557" ht="14.25" customHeight="1">
      <c r="Q557" s="7"/>
    </row>
    <row r="558" ht="14.25" customHeight="1">
      <c r="Q558" s="7"/>
    </row>
    <row r="559" ht="14.25" customHeight="1">
      <c r="Q559" s="7"/>
    </row>
    <row r="560" ht="14.25" customHeight="1">
      <c r="Q560" s="7"/>
    </row>
    <row r="561" ht="14.25" customHeight="1">
      <c r="Q561" s="7"/>
    </row>
    <row r="562" ht="14.25" customHeight="1">
      <c r="Q562" s="7"/>
    </row>
    <row r="563" ht="14.25" customHeight="1">
      <c r="Q563" s="7"/>
    </row>
    <row r="564" ht="14.25" customHeight="1">
      <c r="Q564" s="7"/>
    </row>
    <row r="565" ht="14.25" customHeight="1">
      <c r="Q565" s="7"/>
    </row>
    <row r="566" ht="14.25" customHeight="1">
      <c r="Q566" s="7"/>
    </row>
    <row r="567" ht="14.25" customHeight="1">
      <c r="Q567" s="7"/>
    </row>
    <row r="568" ht="14.25" customHeight="1">
      <c r="Q568" s="7"/>
    </row>
    <row r="569" ht="14.25" customHeight="1">
      <c r="Q569" s="7"/>
    </row>
    <row r="570" ht="14.25" customHeight="1">
      <c r="Q570" s="7"/>
    </row>
    <row r="571" ht="14.25" customHeight="1">
      <c r="Q571" s="7"/>
    </row>
    <row r="572" ht="14.25" customHeight="1">
      <c r="Q572" s="7"/>
    </row>
    <row r="573" ht="14.25" customHeight="1">
      <c r="Q573" s="7"/>
    </row>
    <row r="574" ht="14.25" customHeight="1">
      <c r="Q574" s="7"/>
    </row>
    <row r="575" ht="14.25" customHeight="1">
      <c r="Q575" s="7"/>
    </row>
    <row r="576" ht="14.25" customHeight="1">
      <c r="Q576" s="7"/>
    </row>
    <row r="577" ht="14.25" customHeight="1">
      <c r="Q577" s="7"/>
    </row>
    <row r="578" ht="14.25" customHeight="1">
      <c r="Q578" s="7"/>
    </row>
    <row r="579" ht="14.25" customHeight="1">
      <c r="Q579" s="7"/>
    </row>
    <row r="580" ht="14.25" customHeight="1">
      <c r="Q580" s="7"/>
    </row>
    <row r="581" ht="14.25" customHeight="1">
      <c r="Q581" s="7"/>
    </row>
    <row r="582" ht="14.25" customHeight="1">
      <c r="Q582" s="7"/>
    </row>
    <row r="583" ht="14.25" customHeight="1">
      <c r="Q583" s="7"/>
    </row>
    <row r="584" ht="14.25" customHeight="1">
      <c r="Q584" s="7"/>
    </row>
    <row r="585" ht="14.25" customHeight="1">
      <c r="Q585" s="7"/>
    </row>
    <row r="586" ht="14.25" customHeight="1">
      <c r="Q586" s="7"/>
    </row>
    <row r="587" ht="14.25" customHeight="1">
      <c r="Q587" s="7"/>
    </row>
    <row r="588" ht="14.25" customHeight="1">
      <c r="Q588" s="7"/>
    </row>
    <row r="589" ht="14.25" customHeight="1">
      <c r="Q589" s="7"/>
    </row>
    <row r="590" ht="14.25" customHeight="1">
      <c r="Q590" s="7"/>
    </row>
    <row r="591" ht="14.25" customHeight="1">
      <c r="Q591" s="7"/>
    </row>
    <row r="592" ht="14.25" customHeight="1">
      <c r="Q592" s="7"/>
    </row>
    <row r="593" ht="14.25" customHeight="1">
      <c r="Q593" s="7"/>
    </row>
    <row r="594" ht="14.25" customHeight="1">
      <c r="Q594" s="7"/>
    </row>
    <row r="595" ht="14.25" customHeight="1">
      <c r="Q595" s="7"/>
    </row>
    <row r="596" ht="14.25" customHeight="1">
      <c r="Q596" s="7"/>
    </row>
    <row r="597" ht="14.25" customHeight="1">
      <c r="Q597" s="7"/>
    </row>
    <row r="598" ht="14.25" customHeight="1">
      <c r="Q598" s="7"/>
    </row>
    <row r="599" ht="14.25" customHeight="1">
      <c r="Q599" s="7"/>
    </row>
    <row r="600" ht="14.25" customHeight="1">
      <c r="Q600" s="7"/>
    </row>
    <row r="601" ht="14.25" customHeight="1">
      <c r="Q601" s="7"/>
    </row>
    <row r="602" ht="14.25" customHeight="1">
      <c r="Q602" s="7"/>
    </row>
    <row r="603" ht="14.25" customHeight="1">
      <c r="Q603" s="7"/>
    </row>
    <row r="604" ht="14.25" customHeight="1">
      <c r="Q604" s="7"/>
    </row>
    <row r="605" ht="14.25" customHeight="1">
      <c r="Q605" s="7"/>
    </row>
    <row r="606" ht="14.25" customHeight="1">
      <c r="Q606" s="7"/>
    </row>
    <row r="607" ht="14.25" customHeight="1">
      <c r="Q607" s="7"/>
    </row>
    <row r="608" ht="14.25" customHeight="1">
      <c r="Q608" s="7"/>
    </row>
    <row r="609" ht="14.25" customHeight="1">
      <c r="Q609" s="7"/>
    </row>
    <row r="610" ht="14.25" customHeight="1">
      <c r="Q610" s="7"/>
    </row>
    <row r="611" ht="14.25" customHeight="1">
      <c r="Q611" s="7"/>
    </row>
    <row r="612" ht="14.25" customHeight="1">
      <c r="Q612" s="7"/>
    </row>
    <row r="613" ht="14.25" customHeight="1">
      <c r="Q613" s="7"/>
    </row>
    <row r="614" ht="14.25" customHeight="1">
      <c r="Q614" s="7"/>
    </row>
    <row r="615" ht="14.25" customHeight="1">
      <c r="Q615" s="7"/>
    </row>
    <row r="616" ht="14.25" customHeight="1">
      <c r="Q616" s="7"/>
    </row>
    <row r="617" ht="14.25" customHeight="1">
      <c r="Q617" s="7"/>
    </row>
    <row r="618" ht="14.25" customHeight="1">
      <c r="Q618" s="7"/>
    </row>
    <row r="619" ht="14.25" customHeight="1">
      <c r="Q619" s="7"/>
    </row>
    <row r="620" ht="14.25" customHeight="1">
      <c r="Q620" s="7"/>
    </row>
    <row r="621" ht="14.25" customHeight="1">
      <c r="Q621" s="7"/>
    </row>
    <row r="622" ht="14.25" customHeight="1">
      <c r="Q622" s="7"/>
    </row>
    <row r="623" ht="14.25" customHeight="1">
      <c r="Q623" s="7"/>
    </row>
    <row r="624" ht="14.25" customHeight="1">
      <c r="Q624" s="7"/>
    </row>
    <row r="625" ht="14.25" customHeight="1">
      <c r="Q625" s="7"/>
    </row>
    <row r="626" ht="14.25" customHeight="1">
      <c r="Q626" s="7"/>
    </row>
    <row r="627" ht="14.25" customHeight="1">
      <c r="Q627" s="7"/>
    </row>
    <row r="628" ht="14.25" customHeight="1">
      <c r="Q628" s="7"/>
    </row>
    <row r="629" ht="14.25" customHeight="1">
      <c r="Q629" s="7"/>
    </row>
    <row r="630" ht="14.25" customHeight="1">
      <c r="Q630" s="7"/>
    </row>
    <row r="631" ht="14.25" customHeight="1">
      <c r="Q631" s="7"/>
    </row>
    <row r="632" ht="14.25" customHeight="1">
      <c r="Q632" s="7"/>
    </row>
    <row r="633" ht="14.25" customHeight="1">
      <c r="Q633" s="7"/>
    </row>
    <row r="634" ht="14.25" customHeight="1">
      <c r="Q634" s="7"/>
    </row>
    <row r="635" ht="14.25" customHeight="1">
      <c r="Q635" s="7"/>
    </row>
    <row r="636" ht="14.25" customHeight="1">
      <c r="Q636" s="7"/>
    </row>
    <row r="637" ht="14.25" customHeight="1">
      <c r="Q637" s="7"/>
    </row>
    <row r="638" ht="14.25" customHeight="1">
      <c r="Q638" s="7"/>
    </row>
    <row r="639" ht="14.25" customHeight="1">
      <c r="Q639" s="7"/>
    </row>
    <row r="640" ht="14.25" customHeight="1">
      <c r="Q640" s="7"/>
    </row>
    <row r="641" ht="14.25" customHeight="1">
      <c r="Q641" s="7"/>
    </row>
    <row r="642" ht="14.25" customHeight="1">
      <c r="Q642" s="7"/>
    </row>
    <row r="643" ht="14.25" customHeight="1">
      <c r="Q643" s="7"/>
    </row>
    <row r="644" ht="14.25" customHeight="1">
      <c r="Q644" s="7"/>
    </row>
    <row r="645" ht="14.25" customHeight="1">
      <c r="Q645" s="7"/>
    </row>
    <row r="646" ht="14.25" customHeight="1">
      <c r="Q646" s="7"/>
    </row>
    <row r="647" ht="14.25" customHeight="1">
      <c r="Q647" s="7"/>
    </row>
    <row r="648" ht="14.25" customHeight="1">
      <c r="Q648" s="7"/>
    </row>
    <row r="649" ht="14.25" customHeight="1">
      <c r="Q649" s="7"/>
    </row>
    <row r="650" ht="14.25" customHeight="1">
      <c r="Q650" s="7"/>
    </row>
    <row r="651" ht="14.25" customHeight="1">
      <c r="Q651" s="7"/>
    </row>
    <row r="652" ht="14.25" customHeight="1">
      <c r="Q652" s="7"/>
    </row>
    <row r="653" ht="14.25" customHeight="1">
      <c r="Q653" s="7"/>
    </row>
    <row r="654" ht="14.25" customHeight="1">
      <c r="Q654" s="7"/>
    </row>
    <row r="655" ht="14.25" customHeight="1">
      <c r="Q655" s="7"/>
    </row>
    <row r="656" ht="14.25" customHeight="1">
      <c r="Q656" s="7"/>
    </row>
    <row r="657" ht="14.25" customHeight="1">
      <c r="Q657" s="7"/>
    </row>
    <row r="658" ht="14.25" customHeight="1">
      <c r="Q658" s="7"/>
    </row>
    <row r="659" ht="14.25" customHeight="1">
      <c r="Q659" s="7"/>
    </row>
    <row r="660" ht="14.25" customHeight="1">
      <c r="Q660" s="7"/>
    </row>
    <row r="661" ht="14.25" customHeight="1">
      <c r="Q661" s="7"/>
    </row>
    <row r="662" ht="14.25" customHeight="1">
      <c r="Q662" s="7"/>
    </row>
    <row r="663" ht="14.25" customHeight="1">
      <c r="Q663" s="7"/>
    </row>
    <row r="664" ht="14.25" customHeight="1">
      <c r="Q664" s="7"/>
    </row>
    <row r="665" ht="14.25" customHeight="1">
      <c r="Q665" s="7"/>
    </row>
    <row r="666" ht="14.25" customHeight="1">
      <c r="Q666" s="7"/>
    </row>
    <row r="667" ht="14.25" customHeight="1">
      <c r="Q667" s="7"/>
    </row>
    <row r="668" ht="14.25" customHeight="1">
      <c r="Q668" s="7"/>
    </row>
    <row r="669" ht="14.25" customHeight="1">
      <c r="Q669" s="7"/>
    </row>
    <row r="670" ht="14.25" customHeight="1">
      <c r="Q670" s="7"/>
    </row>
    <row r="671" ht="14.25" customHeight="1">
      <c r="Q671" s="7"/>
    </row>
    <row r="672" ht="14.25" customHeight="1">
      <c r="Q672" s="7"/>
    </row>
    <row r="673" ht="14.25" customHeight="1">
      <c r="Q673" s="7"/>
    </row>
    <row r="674" ht="14.25" customHeight="1">
      <c r="Q674" s="7"/>
    </row>
    <row r="675" ht="14.25" customHeight="1">
      <c r="Q675" s="7"/>
    </row>
    <row r="676" ht="14.25" customHeight="1">
      <c r="Q676" s="7"/>
    </row>
    <row r="677" ht="14.25" customHeight="1">
      <c r="Q677" s="7"/>
    </row>
    <row r="678" ht="14.25" customHeight="1">
      <c r="Q678" s="7"/>
    </row>
    <row r="679" ht="14.25" customHeight="1">
      <c r="Q679" s="7"/>
    </row>
    <row r="680" ht="14.25" customHeight="1">
      <c r="Q680" s="7"/>
    </row>
    <row r="681" ht="14.25" customHeight="1">
      <c r="Q681" s="7"/>
    </row>
    <row r="682" ht="14.25" customHeight="1">
      <c r="Q682" s="7"/>
    </row>
    <row r="683" ht="14.25" customHeight="1">
      <c r="Q683" s="7"/>
    </row>
    <row r="684" ht="14.25" customHeight="1">
      <c r="Q684" s="7"/>
    </row>
    <row r="685" ht="14.25" customHeight="1">
      <c r="Q685" s="7"/>
    </row>
    <row r="686" ht="14.25" customHeight="1">
      <c r="Q686" s="7"/>
    </row>
    <row r="687" ht="14.25" customHeight="1">
      <c r="Q687" s="7"/>
    </row>
    <row r="688" ht="14.25" customHeight="1">
      <c r="Q688" s="7"/>
    </row>
    <row r="689" ht="14.25" customHeight="1">
      <c r="Q689" s="7"/>
    </row>
    <row r="690" ht="14.25" customHeight="1">
      <c r="Q690" s="7"/>
    </row>
    <row r="691" ht="14.25" customHeight="1">
      <c r="Q691" s="7"/>
    </row>
    <row r="692" ht="14.25" customHeight="1">
      <c r="Q692" s="7"/>
    </row>
    <row r="693" ht="14.25" customHeight="1">
      <c r="Q693" s="7"/>
    </row>
    <row r="694" ht="14.25" customHeight="1">
      <c r="Q694" s="7"/>
    </row>
    <row r="695" ht="14.25" customHeight="1">
      <c r="Q695" s="7"/>
    </row>
    <row r="696" ht="14.25" customHeight="1">
      <c r="Q696" s="7"/>
    </row>
    <row r="697" ht="14.25" customHeight="1">
      <c r="Q697" s="7"/>
    </row>
    <row r="698" ht="14.25" customHeight="1">
      <c r="Q698" s="7"/>
    </row>
    <row r="699" ht="14.25" customHeight="1">
      <c r="Q699" s="7"/>
    </row>
    <row r="700" ht="14.25" customHeight="1">
      <c r="Q700" s="7"/>
    </row>
    <row r="701" ht="14.25" customHeight="1">
      <c r="Q701" s="7"/>
    </row>
    <row r="702" ht="14.25" customHeight="1">
      <c r="Q702" s="7"/>
    </row>
    <row r="703" ht="14.25" customHeight="1">
      <c r="Q703" s="7"/>
    </row>
    <row r="704" ht="14.25" customHeight="1">
      <c r="Q704" s="7"/>
    </row>
    <row r="705" ht="14.25" customHeight="1">
      <c r="Q705" s="7"/>
    </row>
    <row r="706" ht="14.25" customHeight="1">
      <c r="Q706" s="7"/>
    </row>
    <row r="707" ht="14.25" customHeight="1">
      <c r="Q707" s="7"/>
    </row>
    <row r="708" ht="14.25" customHeight="1">
      <c r="Q708" s="7"/>
    </row>
    <row r="709" ht="14.25" customHeight="1">
      <c r="Q709" s="7"/>
    </row>
    <row r="710" ht="14.25" customHeight="1">
      <c r="Q710" s="7"/>
    </row>
    <row r="711" ht="14.25" customHeight="1">
      <c r="Q711" s="7"/>
    </row>
    <row r="712" ht="14.25" customHeight="1">
      <c r="Q712" s="7"/>
    </row>
    <row r="713" ht="14.25" customHeight="1">
      <c r="Q713" s="7"/>
    </row>
    <row r="714" ht="14.25" customHeight="1">
      <c r="Q714" s="7"/>
    </row>
    <row r="715" ht="14.25" customHeight="1">
      <c r="Q715" s="7"/>
    </row>
    <row r="716" ht="14.25" customHeight="1">
      <c r="Q716" s="7"/>
    </row>
    <row r="717" ht="14.25" customHeight="1">
      <c r="Q717" s="7"/>
    </row>
    <row r="718" ht="14.25" customHeight="1">
      <c r="Q718" s="7"/>
    </row>
    <row r="719" ht="14.25" customHeight="1">
      <c r="Q719" s="7"/>
    </row>
    <row r="720" ht="14.25" customHeight="1">
      <c r="Q720" s="7"/>
    </row>
    <row r="721" ht="14.25" customHeight="1">
      <c r="Q721" s="7"/>
    </row>
    <row r="722" ht="14.25" customHeight="1">
      <c r="Q722" s="7"/>
    </row>
    <row r="723" ht="14.25" customHeight="1">
      <c r="Q723" s="7"/>
    </row>
    <row r="724" ht="14.25" customHeight="1">
      <c r="Q724" s="7"/>
    </row>
    <row r="725" ht="14.25" customHeight="1">
      <c r="Q725" s="7"/>
    </row>
    <row r="726" ht="14.25" customHeight="1">
      <c r="Q726" s="7"/>
    </row>
    <row r="727" ht="14.25" customHeight="1">
      <c r="Q727" s="7"/>
    </row>
    <row r="728" ht="14.25" customHeight="1">
      <c r="Q728" s="7"/>
    </row>
    <row r="729" ht="14.25" customHeight="1">
      <c r="Q729" s="7"/>
    </row>
    <row r="730" ht="14.25" customHeight="1">
      <c r="Q730" s="7"/>
    </row>
    <row r="731" ht="14.25" customHeight="1">
      <c r="Q731" s="7"/>
    </row>
    <row r="732" ht="14.25" customHeight="1">
      <c r="Q732" s="7"/>
    </row>
    <row r="733" ht="14.25" customHeight="1">
      <c r="Q733" s="7"/>
    </row>
    <row r="734" ht="14.25" customHeight="1">
      <c r="Q734" s="7"/>
    </row>
    <row r="735" ht="14.25" customHeight="1">
      <c r="Q735" s="7"/>
    </row>
    <row r="736" ht="14.25" customHeight="1">
      <c r="Q736" s="7"/>
    </row>
    <row r="737" ht="14.25" customHeight="1">
      <c r="Q737" s="7"/>
    </row>
    <row r="738" ht="14.25" customHeight="1">
      <c r="Q738" s="7"/>
    </row>
    <row r="739" ht="14.25" customHeight="1">
      <c r="Q739" s="7"/>
    </row>
    <row r="740" ht="14.25" customHeight="1">
      <c r="Q740" s="7"/>
    </row>
    <row r="741" ht="14.25" customHeight="1">
      <c r="Q741" s="7"/>
    </row>
    <row r="742" ht="14.25" customHeight="1">
      <c r="Q742" s="7"/>
    </row>
    <row r="743" ht="14.25" customHeight="1">
      <c r="Q743" s="7"/>
    </row>
    <row r="744" ht="14.25" customHeight="1">
      <c r="Q744" s="7"/>
    </row>
    <row r="745" ht="14.25" customHeight="1">
      <c r="Q745" s="7"/>
    </row>
    <row r="746" ht="14.25" customHeight="1">
      <c r="Q746" s="7"/>
    </row>
    <row r="747" ht="14.25" customHeight="1">
      <c r="Q747" s="7"/>
    </row>
    <row r="748" ht="14.25" customHeight="1">
      <c r="Q748" s="7"/>
    </row>
    <row r="749" ht="14.25" customHeight="1">
      <c r="Q749" s="7"/>
    </row>
    <row r="750" ht="14.25" customHeight="1">
      <c r="Q750" s="7"/>
    </row>
    <row r="751" ht="14.25" customHeight="1">
      <c r="Q751" s="7"/>
    </row>
    <row r="752" ht="14.25" customHeight="1">
      <c r="Q752" s="7"/>
    </row>
    <row r="753" ht="14.25" customHeight="1">
      <c r="Q753" s="7"/>
    </row>
    <row r="754" ht="14.25" customHeight="1">
      <c r="Q754" s="7"/>
    </row>
    <row r="755" ht="14.25" customHeight="1">
      <c r="Q755" s="7"/>
    </row>
    <row r="756" ht="14.25" customHeight="1">
      <c r="Q756" s="7"/>
    </row>
    <row r="757" ht="14.25" customHeight="1">
      <c r="Q757" s="7"/>
    </row>
    <row r="758" ht="14.25" customHeight="1">
      <c r="Q758" s="7"/>
    </row>
    <row r="759" ht="14.25" customHeight="1">
      <c r="Q759" s="7"/>
    </row>
    <row r="760" ht="14.25" customHeight="1">
      <c r="Q760" s="7"/>
    </row>
    <row r="761" ht="14.25" customHeight="1">
      <c r="Q761" s="7"/>
    </row>
    <row r="762" ht="14.25" customHeight="1">
      <c r="Q762" s="7"/>
    </row>
    <row r="763" ht="14.25" customHeight="1">
      <c r="Q763" s="7"/>
    </row>
    <row r="764" ht="14.25" customHeight="1">
      <c r="Q764" s="7"/>
    </row>
    <row r="765" ht="14.25" customHeight="1">
      <c r="Q765" s="7"/>
    </row>
    <row r="766" ht="14.25" customHeight="1">
      <c r="Q766" s="7"/>
    </row>
    <row r="767" ht="14.25" customHeight="1">
      <c r="Q767" s="7"/>
    </row>
    <row r="768" ht="14.25" customHeight="1">
      <c r="Q768" s="7"/>
    </row>
    <row r="769" ht="14.25" customHeight="1">
      <c r="Q769" s="7"/>
    </row>
    <row r="770" ht="14.25" customHeight="1">
      <c r="Q770" s="7"/>
    </row>
    <row r="771" ht="14.25" customHeight="1">
      <c r="Q771" s="7"/>
    </row>
    <row r="772" ht="14.25" customHeight="1">
      <c r="Q772" s="7"/>
    </row>
    <row r="773" ht="14.25" customHeight="1">
      <c r="Q773" s="7"/>
    </row>
    <row r="774" ht="14.25" customHeight="1">
      <c r="Q774" s="7"/>
    </row>
    <row r="775" ht="14.25" customHeight="1">
      <c r="Q775" s="7"/>
    </row>
    <row r="776" ht="14.25" customHeight="1">
      <c r="Q776" s="7"/>
    </row>
    <row r="777" ht="14.25" customHeight="1">
      <c r="Q777" s="7"/>
    </row>
    <row r="778" ht="14.25" customHeight="1">
      <c r="Q778" s="7"/>
    </row>
    <row r="779" ht="14.25" customHeight="1">
      <c r="Q779" s="7"/>
    </row>
    <row r="780" ht="14.25" customHeight="1">
      <c r="Q780" s="7"/>
    </row>
    <row r="781" ht="14.25" customHeight="1">
      <c r="Q781" s="7"/>
    </row>
    <row r="782" ht="14.25" customHeight="1">
      <c r="Q782" s="7"/>
    </row>
    <row r="783" ht="14.25" customHeight="1">
      <c r="Q783" s="7"/>
    </row>
    <row r="784" ht="14.25" customHeight="1">
      <c r="Q784" s="7"/>
    </row>
    <row r="785" ht="14.25" customHeight="1">
      <c r="Q785" s="7"/>
    </row>
    <row r="786" ht="14.25" customHeight="1">
      <c r="Q786" s="7"/>
    </row>
    <row r="787" ht="14.25" customHeight="1">
      <c r="Q787" s="7"/>
    </row>
    <row r="788" ht="14.25" customHeight="1">
      <c r="Q788" s="7"/>
    </row>
    <row r="789" ht="14.25" customHeight="1">
      <c r="Q789" s="7"/>
    </row>
    <row r="790" ht="14.25" customHeight="1">
      <c r="Q790" s="7"/>
    </row>
    <row r="791" ht="14.25" customHeight="1">
      <c r="Q791" s="7"/>
    </row>
    <row r="792" ht="14.25" customHeight="1">
      <c r="Q792" s="7"/>
    </row>
    <row r="793" ht="14.25" customHeight="1">
      <c r="Q793" s="7"/>
    </row>
    <row r="794" ht="14.25" customHeight="1">
      <c r="Q794" s="7"/>
    </row>
    <row r="795" ht="14.25" customHeight="1">
      <c r="Q795" s="7"/>
    </row>
    <row r="796" ht="14.25" customHeight="1">
      <c r="Q796" s="7"/>
    </row>
    <row r="797" ht="14.25" customHeight="1">
      <c r="Q797" s="7"/>
    </row>
    <row r="798" ht="14.25" customHeight="1">
      <c r="Q798" s="7"/>
    </row>
    <row r="799" ht="14.25" customHeight="1">
      <c r="Q799" s="7"/>
    </row>
    <row r="800" ht="14.25" customHeight="1">
      <c r="Q800" s="7"/>
    </row>
    <row r="801" ht="14.25" customHeight="1">
      <c r="Q801" s="7"/>
    </row>
    <row r="802" ht="14.25" customHeight="1">
      <c r="Q802" s="7"/>
    </row>
    <row r="803" ht="14.25" customHeight="1">
      <c r="Q803" s="7"/>
    </row>
    <row r="804" ht="14.25" customHeight="1">
      <c r="Q804" s="7"/>
    </row>
    <row r="805" ht="14.25" customHeight="1">
      <c r="Q805" s="7"/>
    </row>
    <row r="806" ht="14.25" customHeight="1">
      <c r="Q806" s="7"/>
    </row>
    <row r="807" ht="14.25" customHeight="1">
      <c r="Q807" s="7"/>
    </row>
    <row r="808" ht="14.25" customHeight="1">
      <c r="Q808" s="7"/>
    </row>
    <row r="809" ht="14.25" customHeight="1">
      <c r="Q809" s="7"/>
    </row>
    <row r="810" ht="14.25" customHeight="1">
      <c r="Q810" s="7"/>
    </row>
    <row r="811" ht="14.25" customHeight="1">
      <c r="Q811" s="7"/>
    </row>
    <row r="812" ht="14.25" customHeight="1">
      <c r="Q812" s="7"/>
    </row>
    <row r="813" ht="14.25" customHeight="1">
      <c r="Q813" s="7"/>
    </row>
    <row r="814" ht="14.25" customHeight="1">
      <c r="Q814" s="7"/>
    </row>
    <row r="815" ht="14.25" customHeight="1">
      <c r="Q815" s="7"/>
    </row>
    <row r="816" ht="14.25" customHeight="1">
      <c r="Q816" s="7"/>
    </row>
    <row r="817" ht="14.25" customHeight="1">
      <c r="Q817" s="7"/>
    </row>
    <row r="818" ht="14.25" customHeight="1">
      <c r="Q818" s="7"/>
    </row>
    <row r="819" ht="14.25" customHeight="1">
      <c r="Q819" s="7"/>
    </row>
    <row r="820" ht="14.25" customHeight="1">
      <c r="Q820" s="7"/>
    </row>
    <row r="821" ht="14.25" customHeight="1">
      <c r="Q821" s="7"/>
    </row>
    <row r="822" ht="14.25" customHeight="1">
      <c r="Q822" s="7"/>
    </row>
    <row r="823" ht="14.25" customHeight="1">
      <c r="Q823" s="7"/>
    </row>
    <row r="824" ht="14.25" customHeight="1">
      <c r="Q824" s="7"/>
    </row>
    <row r="825" ht="14.25" customHeight="1">
      <c r="Q825" s="7"/>
    </row>
    <row r="826" ht="14.25" customHeight="1">
      <c r="Q826" s="7"/>
    </row>
    <row r="827" ht="14.25" customHeight="1">
      <c r="Q827" s="7"/>
    </row>
    <row r="828" ht="14.25" customHeight="1">
      <c r="Q828" s="7"/>
    </row>
    <row r="829" ht="14.25" customHeight="1">
      <c r="Q829" s="7"/>
    </row>
    <row r="830" ht="14.25" customHeight="1">
      <c r="Q830" s="7"/>
    </row>
    <row r="831" ht="14.25" customHeight="1">
      <c r="Q831" s="7"/>
    </row>
    <row r="832" ht="14.25" customHeight="1">
      <c r="Q832" s="7"/>
    </row>
    <row r="833" ht="14.25" customHeight="1">
      <c r="Q833" s="7"/>
    </row>
    <row r="834" ht="14.25" customHeight="1">
      <c r="Q834" s="7"/>
    </row>
    <row r="835" ht="14.25" customHeight="1">
      <c r="Q835" s="7"/>
    </row>
    <row r="836" ht="14.25" customHeight="1">
      <c r="Q836" s="7"/>
    </row>
    <row r="837" ht="14.25" customHeight="1">
      <c r="Q837" s="7"/>
    </row>
    <row r="838" ht="14.25" customHeight="1">
      <c r="Q838" s="7"/>
    </row>
    <row r="839" ht="14.25" customHeight="1">
      <c r="Q839" s="7"/>
    </row>
    <row r="840" ht="14.25" customHeight="1">
      <c r="Q840" s="7"/>
    </row>
    <row r="841" ht="14.25" customHeight="1">
      <c r="Q841" s="7"/>
    </row>
    <row r="842" ht="14.25" customHeight="1">
      <c r="Q842" s="7"/>
    </row>
    <row r="843" ht="14.25" customHeight="1">
      <c r="Q843" s="7"/>
    </row>
    <row r="844" ht="14.25" customHeight="1">
      <c r="Q844" s="7"/>
    </row>
    <row r="845" ht="14.25" customHeight="1">
      <c r="Q845" s="7"/>
    </row>
    <row r="846" ht="14.25" customHeight="1">
      <c r="Q846" s="7"/>
    </row>
    <row r="847" ht="14.25" customHeight="1">
      <c r="Q847" s="7"/>
    </row>
    <row r="848" ht="14.25" customHeight="1">
      <c r="Q848" s="7"/>
    </row>
    <row r="849" ht="14.25" customHeight="1">
      <c r="Q849" s="7"/>
    </row>
    <row r="850" ht="14.25" customHeight="1">
      <c r="Q850" s="7"/>
    </row>
    <row r="851" ht="14.25" customHeight="1">
      <c r="Q851" s="7"/>
    </row>
    <row r="852" ht="14.25" customHeight="1">
      <c r="Q852" s="7"/>
    </row>
    <row r="853" ht="14.25" customHeight="1">
      <c r="Q853" s="7"/>
    </row>
    <row r="854" ht="14.25" customHeight="1">
      <c r="Q854" s="7"/>
    </row>
    <row r="855" ht="14.25" customHeight="1">
      <c r="Q855" s="7"/>
    </row>
    <row r="856" ht="14.25" customHeight="1">
      <c r="Q856" s="7"/>
    </row>
    <row r="857" ht="14.25" customHeight="1">
      <c r="Q857" s="7"/>
    </row>
    <row r="858" ht="14.25" customHeight="1">
      <c r="Q858" s="7"/>
    </row>
    <row r="859" ht="14.25" customHeight="1">
      <c r="Q859" s="7"/>
    </row>
    <row r="860" ht="14.25" customHeight="1">
      <c r="Q860" s="7"/>
    </row>
    <row r="861" ht="14.25" customHeight="1">
      <c r="Q861" s="7"/>
    </row>
    <row r="862" ht="14.25" customHeight="1">
      <c r="Q862" s="7"/>
    </row>
    <row r="863" ht="14.25" customHeight="1">
      <c r="Q863" s="7"/>
    </row>
    <row r="864" ht="14.25" customHeight="1">
      <c r="Q864" s="7"/>
    </row>
    <row r="865" ht="14.25" customHeight="1">
      <c r="Q865" s="7"/>
    </row>
    <row r="866" ht="14.25" customHeight="1">
      <c r="Q866" s="7"/>
    </row>
    <row r="867" ht="14.25" customHeight="1">
      <c r="Q867" s="7"/>
    </row>
    <row r="868" ht="14.25" customHeight="1">
      <c r="Q868" s="7"/>
    </row>
    <row r="869" ht="14.25" customHeight="1">
      <c r="Q869" s="7"/>
    </row>
    <row r="870" ht="14.25" customHeight="1">
      <c r="Q870" s="7"/>
    </row>
    <row r="871" ht="14.25" customHeight="1">
      <c r="Q871" s="7"/>
    </row>
    <row r="872" ht="14.25" customHeight="1">
      <c r="Q872" s="7"/>
    </row>
    <row r="873" ht="14.25" customHeight="1">
      <c r="Q873" s="7"/>
    </row>
    <row r="874" ht="14.25" customHeight="1">
      <c r="Q874" s="7"/>
    </row>
    <row r="875" ht="14.25" customHeight="1">
      <c r="Q875" s="7"/>
    </row>
    <row r="876" ht="14.25" customHeight="1">
      <c r="Q876" s="7"/>
    </row>
    <row r="877" ht="14.25" customHeight="1">
      <c r="Q877" s="7"/>
    </row>
    <row r="878" ht="14.25" customHeight="1">
      <c r="Q878" s="7"/>
    </row>
    <row r="879" ht="14.25" customHeight="1">
      <c r="Q879" s="7"/>
    </row>
    <row r="880" ht="14.25" customHeight="1">
      <c r="Q880" s="7"/>
    </row>
    <row r="881" ht="14.25" customHeight="1">
      <c r="Q881" s="7"/>
    </row>
    <row r="882" ht="14.25" customHeight="1">
      <c r="Q882" s="7"/>
    </row>
    <row r="883" ht="14.25" customHeight="1">
      <c r="Q883" s="7"/>
    </row>
    <row r="884" ht="14.25" customHeight="1">
      <c r="Q884" s="7"/>
    </row>
    <row r="885" ht="14.25" customHeight="1">
      <c r="Q885" s="7"/>
    </row>
    <row r="886" ht="14.25" customHeight="1">
      <c r="Q886" s="7"/>
    </row>
    <row r="887" ht="14.25" customHeight="1">
      <c r="Q887" s="7"/>
    </row>
    <row r="888" ht="14.25" customHeight="1">
      <c r="Q888" s="7"/>
    </row>
    <row r="889" ht="14.25" customHeight="1">
      <c r="Q889" s="7"/>
    </row>
    <row r="890" ht="14.25" customHeight="1">
      <c r="Q890" s="7"/>
    </row>
    <row r="891" ht="14.25" customHeight="1">
      <c r="Q891" s="7"/>
    </row>
    <row r="892" ht="14.25" customHeight="1">
      <c r="Q892" s="7"/>
    </row>
    <row r="893" ht="14.25" customHeight="1">
      <c r="Q893" s="7"/>
    </row>
    <row r="894" ht="14.25" customHeight="1">
      <c r="Q894" s="7"/>
    </row>
    <row r="895" ht="14.25" customHeight="1">
      <c r="Q895" s="7"/>
    </row>
    <row r="896" ht="14.25" customHeight="1">
      <c r="Q896" s="7"/>
    </row>
    <row r="897" ht="14.25" customHeight="1">
      <c r="Q897" s="7"/>
    </row>
    <row r="898" ht="14.25" customHeight="1">
      <c r="Q898" s="7"/>
    </row>
    <row r="899" ht="14.25" customHeight="1">
      <c r="Q899" s="7"/>
    </row>
    <row r="900" ht="14.25" customHeight="1">
      <c r="Q900" s="7"/>
    </row>
    <row r="901" ht="14.25" customHeight="1">
      <c r="Q901" s="7"/>
    </row>
    <row r="902" ht="14.25" customHeight="1">
      <c r="Q902" s="7"/>
    </row>
    <row r="903" ht="14.25" customHeight="1">
      <c r="Q903" s="7"/>
    </row>
    <row r="904" ht="14.25" customHeight="1">
      <c r="Q904" s="7"/>
    </row>
    <row r="905" ht="14.25" customHeight="1">
      <c r="Q905" s="7"/>
    </row>
    <row r="906" ht="14.25" customHeight="1">
      <c r="Q906" s="7"/>
    </row>
    <row r="907" ht="14.25" customHeight="1">
      <c r="Q907" s="7"/>
    </row>
    <row r="908" ht="14.25" customHeight="1">
      <c r="Q908" s="7"/>
    </row>
    <row r="909" ht="14.25" customHeight="1">
      <c r="Q909" s="7"/>
    </row>
    <row r="910" ht="14.25" customHeight="1">
      <c r="Q910" s="7"/>
    </row>
    <row r="911" ht="14.25" customHeight="1">
      <c r="Q911" s="7"/>
    </row>
    <row r="912" ht="14.25" customHeight="1">
      <c r="Q912" s="7"/>
    </row>
    <row r="913" ht="14.25" customHeight="1">
      <c r="Q913" s="7"/>
    </row>
    <row r="914" ht="14.25" customHeight="1">
      <c r="Q914" s="7"/>
    </row>
    <row r="915" ht="14.25" customHeight="1">
      <c r="Q915" s="7"/>
    </row>
    <row r="916" ht="14.25" customHeight="1">
      <c r="Q916" s="7"/>
    </row>
    <row r="917" ht="14.25" customHeight="1">
      <c r="Q917" s="7"/>
    </row>
    <row r="918" ht="14.25" customHeight="1">
      <c r="Q918" s="7"/>
    </row>
    <row r="919" ht="14.25" customHeight="1">
      <c r="Q919" s="7"/>
    </row>
    <row r="920" ht="14.25" customHeight="1">
      <c r="Q920" s="7"/>
    </row>
    <row r="921" ht="14.25" customHeight="1">
      <c r="Q921" s="7"/>
    </row>
    <row r="922" ht="14.25" customHeight="1">
      <c r="Q922" s="7"/>
    </row>
    <row r="923" ht="14.25" customHeight="1">
      <c r="Q923" s="7"/>
    </row>
    <row r="924" ht="14.25" customHeight="1">
      <c r="Q924" s="7"/>
    </row>
    <row r="925" ht="14.25" customHeight="1">
      <c r="Q925" s="7"/>
    </row>
    <row r="926" ht="14.25" customHeight="1">
      <c r="Q926" s="7"/>
    </row>
    <row r="927" ht="14.25" customHeight="1">
      <c r="Q927" s="7"/>
    </row>
    <row r="928" ht="14.25" customHeight="1">
      <c r="Q928" s="7"/>
    </row>
    <row r="929" ht="14.25" customHeight="1">
      <c r="Q929" s="7"/>
    </row>
    <row r="930" ht="14.25" customHeight="1">
      <c r="Q930" s="7"/>
    </row>
    <row r="931" ht="14.25" customHeight="1">
      <c r="Q931" s="7"/>
    </row>
    <row r="932" ht="14.25" customHeight="1">
      <c r="Q932" s="7"/>
    </row>
    <row r="933" ht="14.25" customHeight="1">
      <c r="Q933" s="7"/>
    </row>
    <row r="934" ht="14.25" customHeight="1">
      <c r="Q934" s="7"/>
    </row>
    <row r="935" ht="14.25" customHeight="1">
      <c r="Q935" s="7"/>
    </row>
    <row r="936" ht="14.25" customHeight="1">
      <c r="Q936" s="7"/>
    </row>
    <row r="937" ht="14.25" customHeight="1">
      <c r="Q937" s="7"/>
    </row>
    <row r="938" ht="14.25" customHeight="1">
      <c r="Q938" s="7"/>
    </row>
    <row r="939" ht="14.25" customHeight="1">
      <c r="Q939" s="7"/>
    </row>
    <row r="940" ht="14.25" customHeight="1">
      <c r="Q940" s="7"/>
    </row>
    <row r="941" ht="14.25" customHeight="1">
      <c r="Q941" s="7"/>
    </row>
    <row r="942" ht="14.25" customHeight="1">
      <c r="Q942" s="7"/>
    </row>
    <row r="943" ht="14.25" customHeight="1">
      <c r="Q943" s="7"/>
    </row>
    <row r="944" ht="14.25" customHeight="1">
      <c r="Q944" s="7"/>
    </row>
    <row r="945" ht="14.25" customHeight="1">
      <c r="Q945" s="7"/>
    </row>
    <row r="946" ht="14.25" customHeight="1">
      <c r="Q946" s="7"/>
    </row>
    <row r="947" ht="14.25" customHeight="1">
      <c r="Q947" s="7"/>
    </row>
    <row r="948" ht="14.25" customHeight="1">
      <c r="Q948" s="7"/>
    </row>
    <row r="949" ht="14.25" customHeight="1">
      <c r="Q949" s="7"/>
    </row>
    <row r="950" ht="14.25" customHeight="1">
      <c r="Q950" s="7"/>
    </row>
    <row r="951" ht="14.25" customHeight="1">
      <c r="Q951" s="7"/>
    </row>
    <row r="952" ht="14.25" customHeight="1">
      <c r="Q952" s="7"/>
    </row>
    <row r="953" ht="14.25" customHeight="1">
      <c r="Q953" s="7"/>
    </row>
    <row r="954" ht="14.25" customHeight="1">
      <c r="Q954" s="7"/>
    </row>
    <row r="955" ht="14.25" customHeight="1">
      <c r="Q955" s="7"/>
    </row>
    <row r="956" ht="14.25" customHeight="1">
      <c r="Q956" s="7"/>
    </row>
    <row r="957" ht="14.25" customHeight="1">
      <c r="Q957" s="7"/>
    </row>
    <row r="958" ht="14.25" customHeight="1">
      <c r="Q958" s="7"/>
    </row>
    <row r="959" ht="14.25" customHeight="1">
      <c r="Q959" s="7"/>
    </row>
    <row r="960" ht="14.25" customHeight="1">
      <c r="Q960" s="7"/>
    </row>
    <row r="961" ht="14.25" customHeight="1">
      <c r="Q961" s="7"/>
    </row>
    <row r="962" ht="14.25" customHeight="1">
      <c r="Q962" s="7"/>
    </row>
    <row r="963" ht="14.25" customHeight="1">
      <c r="Q963" s="7"/>
    </row>
    <row r="964" ht="14.25" customHeight="1">
      <c r="Q964" s="7"/>
    </row>
    <row r="965" ht="14.25" customHeight="1">
      <c r="Q965" s="7"/>
    </row>
    <row r="966" ht="14.25" customHeight="1">
      <c r="Q966" s="7"/>
    </row>
    <row r="967" ht="14.25" customHeight="1">
      <c r="Q967" s="7"/>
    </row>
    <row r="968" ht="14.25" customHeight="1">
      <c r="Q968" s="7"/>
    </row>
    <row r="969" ht="14.25" customHeight="1">
      <c r="Q969" s="7"/>
    </row>
    <row r="970" ht="14.25" customHeight="1">
      <c r="Q970" s="7"/>
    </row>
    <row r="971" ht="14.25" customHeight="1">
      <c r="Q971" s="7"/>
    </row>
    <row r="972" ht="14.25" customHeight="1">
      <c r="Q972" s="7"/>
    </row>
    <row r="973" ht="14.25" customHeight="1">
      <c r="Q973" s="7"/>
    </row>
    <row r="974" ht="14.25" customHeight="1">
      <c r="Q974" s="7"/>
    </row>
    <row r="975" ht="14.25" customHeight="1">
      <c r="Q975" s="7"/>
    </row>
    <row r="976" ht="14.25" customHeight="1">
      <c r="Q976" s="7"/>
    </row>
    <row r="977" ht="14.25" customHeight="1">
      <c r="Q977" s="7"/>
    </row>
    <row r="978" ht="14.25" customHeight="1">
      <c r="Q978" s="7"/>
    </row>
    <row r="979" ht="14.25" customHeight="1">
      <c r="Q979" s="7"/>
    </row>
    <row r="980" ht="14.25" customHeight="1">
      <c r="Q980" s="7"/>
    </row>
    <row r="981" ht="14.25" customHeight="1">
      <c r="Q981" s="7"/>
    </row>
    <row r="982" ht="14.25" customHeight="1">
      <c r="Q982" s="7"/>
    </row>
    <row r="983" ht="14.25" customHeight="1">
      <c r="Q983" s="7"/>
    </row>
    <row r="984" ht="14.25" customHeight="1">
      <c r="Q984" s="7"/>
    </row>
    <row r="985" ht="14.25" customHeight="1">
      <c r="Q985" s="7"/>
    </row>
    <row r="986" ht="14.25" customHeight="1">
      <c r="Q986" s="7"/>
    </row>
    <row r="987" ht="14.25" customHeight="1">
      <c r="Q987" s="7"/>
    </row>
    <row r="988" ht="14.25" customHeight="1">
      <c r="Q988" s="7"/>
    </row>
    <row r="989" ht="14.25" customHeight="1">
      <c r="Q989" s="7"/>
    </row>
    <row r="990" ht="14.25" customHeight="1">
      <c r="Q990" s="7"/>
    </row>
    <row r="991" ht="14.25" customHeight="1">
      <c r="Q991" s="7"/>
    </row>
    <row r="992" ht="14.25" customHeight="1">
      <c r="Q992" s="7"/>
    </row>
    <row r="993" ht="14.25" customHeight="1">
      <c r="Q993" s="7"/>
    </row>
    <row r="994" ht="14.25" customHeight="1">
      <c r="Q994" s="7"/>
    </row>
    <row r="995" ht="14.25" customHeight="1">
      <c r="Q995" s="7"/>
    </row>
    <row r="996" ht="14.25" customHeight="1">
      <c r="Q996" s="7"/>
    </row>
    <row r="997" ht="14.25" customHeight="1">
      <c r="Q997" s="7"/>
    </row>
    <row r="998" ht="14.25" customHeight="1">
      <c r="Q998" s="7"/>
    </row>
    <row r="999" ht="14.25" customHeight="1">
      <c r="Q999" s="7"/>
    </row>
    <row r="1000" ht="14.25" customHeight="1">
      <c r="Q1000" s="7"/>
    </row>
  </sheetData>
  <mergeCells count="2">
    <mergeCell ref="B34:S34"/>
    <mergeCell ref="B53:S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6.71"/>
    <col customWidth="1" min="12" max="14" width="8.71"/>
    <col customWidth="1" min="15" max="15" width="9.86"/>
    <col customWidth="1" min="16" max="16" width="22.0"/>
    <col customWidth="1" min="17" max="31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229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13">
        <v>3.1732317658290002E7</v>
      </c>
      <c r="D4" s="13">
        <v>4.091181279436E7</v>
      </c>
      <c r="E4" s="13">
        <v>3.9488478213489994E7</v>
      </c>
      <c r="F4" s="13">
        <v>2.6589959699E7</v>
      </c>
      <c r="G4" s="13">
        <v>2.3607176999959998E7</v>
      </c>
      <c r="H4" s="13">
        <v>1.638552472325E7</v>
      </c>
      <c r="I4" s="13">
        <v>1.268438870921E7</v>
      </c>
      <c r="J4" s="13">
        <v>1.773491240451E7</v>
      </c>
      <c r="K4" s="13">
        <v>199849.0651</v>
      </c>
      <c r="L4" s="13">
        <v>1.936119381746E7</v>
      </c>
      <c r="M4" s="13">
        <v>4762982.80808</v>
      </c>
      <c r="N4" s="13">
        <v>2.83978545192E7</v>
      </c>
      <c r="O4" s="13">
        <v>9868377.34189</v>
      </c>
      <c r="P4" s="13">
        <v>2.717248287538E8</v>
      </c>
      <c r="R4" s="64">
        <v>3.1732317658290002E7</v>
      </c>
      <c r="S4" s="13">
        <v>4.091181279436E7</v>
      </c>
      <c r="T4" s="13">
        <v>3.9488478213489994E7</v>
      </c>
      <c r="U4" s="13">
        <v>2.6589959699E7</v>
      </c>
      <c r="V4" s="13">
        <v>2.3607176999959998E7</v>
      </c>
      <c r="W4" s="13">
        <v>1.638552472325E7</v>
      </c>
      <c r="X4" s="13">
        <v>1.268438870921E7</v>
      </c>
      <c r="Y4" s="13">
        <v>1.773491240451E7</v>
      </c>
      <c r="Z4" s="13">
        <v>199849.0651</v>
      </c>
      <c r="AA4" s="13">
        <v>1.936119381746E7</v>
      </c>
      <c r="AB4" s="13">
        <v>4762982.80808</v>
      </c>
      <c r="AC4" s="13">
        <v>2.83978545192E7</v>
      </c>
      <c r="AD4" s="13">
        <v>9868377.34189</v>
      </c>
      <c r="AE4" s="13">
        <v>2.717248287538E8</v>
      </c>
    </row>
    <row r="5" ht="18.0" customHeight="1">
      <c r="A5" s="7"/>
      <c r="B5" s="12" t="s">
        <v>21</v>
      </c>
      <c r="C5" s="14">
        <f t="shared" ref="C5:P5" si="1">C6+C8-(C7*0.4)-(C9*0.3)</f>
        <v>6824595.192</v>
      </c>
      <c r="D5" s="14">
        <f t="shared" si="1"/>
        <v>9334019.807</v>
      </c>
      <c r="E5" s="14">
        <f t="shared" si="1"/>
        <v>7393021.7</v>
      </c>
      <c r="F5" s="14">
        <f t="shared" si="1"/>
        <v>6151548.463</v>
      </c>
      <c r="G5" s="14">
        <f t="shared" si="1"/>
        <v>4600148.068</v>
      </c>
      <c r="H5" s="14">
        <f t="shared" si="1"/>
        <v>2577414.58</v>
      </c>
      <c r="I5" s="14">
        <f t="shared" si="1"/>
        <v>2137166.611</v>
      </c>
      <c r="J5" s="14">
        <f t="shared" si="1"/>
        <v>2776399.486</v>
      </c>
      <c r="K5" s="14">
        <f t="shared" si="1"/>
        <v>62921.0778</v>
      </c>
      <c r="L5" s="14">
        <f t="shared" si="1"/>
        <v>2833672.39</v>
      </c>
      <c r="M5" s="14">
        <f t="shared" si="1"/>
        <v>633744.3713</v>
      </c>
      <c r="N5" s="14">
        <f t="shared" si="1"/>
        <v>2495249.456</v>
      </c>
      <c r="O5" s="14">
        <f t="shared" si="1"/>
        <v>526069.0115</v>
      </c>
      <c r="P5" s="14">
        <f t="shared" si="1"/>
        <v>48345970.21</v>
      </c>
      <c r="Q5" s="15"/>
      <c r="R5" s="13">
        <v>3640807.1383</v>
      </c>
      <c r="S5" s="13">
        <v>7483962.24926</v>
      </c>
      <c r="T5" s="13">
        <v>4095405.15112</v>
      </c>
      <c r="U5" s="13">
        <v>2260445.24957</v>
      </c>
      <c r="V5" s="13">
        <v>2531075.2451</v>
      </c>
      <c r="W5" s="13">
        <v>1536673.8016199998</v>
      </c>
      <c r="X5" s="13">
        <v>1088101.8440699999</v>
      </c>
      <c r="Y5" s="13">
        <v>776852.27559</v>
      </c>
      <c r="Z5" s="13">
        <v>74410.033</v>
      </c>
      <c r="AA5" s="13">
        <v>1140356.6878900002</v>
      </c>
      <c r="AB5" s="13">
        <v>373336.32633</v>
      </c>
      <c r="AC5" s="13">
        <v>1361866.05664</v>
      </c>
      <c r="AD5" s="13">
        <v>585124.54749</v>
      </c>
      <c r="AE5" s="13">
        <v>2.694841660598E7</v>
      </c>
    </row>
    <row r="6" ht="18.0" customHeight="1">
      <c r="A6" s="7"/>
      <c r="B6" s="17" t="s">
        <v>22</v>
      </c>
      <c r="C6" s="17">
        <v>3640807.1383</v>
      </c>
      <c r="D6" s="17">
        <v>7483962.24926</v>
      </c>
      <c r="E6" s="17">
        <v>4095405.15112</v>
      </c>
      <c r="F6" s="17">
        <v>2260445.24957</v>
      </c>
      <c r="G6" s="17">
        <v>2531075.2451</v>
      </c>
      <c r="H6" s="17">
        <v>1536673.8016199998</v>
      </c>
      <c r="I6" s="17">
        <v>1088101.8440699999</v>
      </c>
      <c r="J6" s="17">
        <v>776852.27559</v>
      </c>
      <c r="K6" s="17">
        <v>74410.033</v>
      </c>
      <c r="L6" s="17">
        <v>1140356.6878900002</v>
      </c>
      <c r="M6" s="17">
        <v>373336.32633</v>
      </c>
      <c r="N6" s="17">
        <v>1361866.05664</v>
      </c>
      <c r="O6" s="17">
        <v>585124.54749</v>
      </c>
      <c r="P6" s="17">
        <v>2.694841660598E7</v>
      </c>
      <c r="Q6" s="17"/>
      <c r="R6" s="13">
        <v>2412598.56916</v>
      </c>
      <c r="S6" s="13">
        <v>4878839.19432</v>
      </c>
      <c r="T6" s="13">
        <v>2648190.96249</v>
      </c>
      <c r="U6" s="13">
        <v>1076981.25188</v>
      </c>
      <c r="V6" s="13">
        <v>1306974.71322</v>
      </c>
      <c r="W6" s="13">
        <v>650055.50699</v>
      </c>
      <c r="X6" s="13">
        <v>378639.54217000003</v>
      </c>
      <c r="Y6" s="13">
        <v>427669.44899</v>
      </c>
      <c r="Z6" s="13">
        <v>37199.44065</v>
      </c>
      <c r="AA6" s="13">
        <v>662291.86572</v>
      </c>
      <c r="AB6" s="13">
        <v>205146.1538</v>
      </c>
      <c r="AC6" s="13">
        <v>679322.32599</v>
      </c>
      <c r="AD6" s="13">
        <v>204310.0</v>
      </c>
      <c r="AE6" s="13">
        <v>1.556821897538E7</v>
      </c>
    </row>
    <row r="7" ht="18.0" customHeight="1">
      <c r="A7" s="7"/>
      <c r="B7" s="19" t="s">
        <v>23</v>
      </c>
      <c r="C7" s="17">
        <v>2412598.56916</v>
      </c>
      <c r="D7" s="17">
        <v>4878839.19432</v>
      </c>
      <c r="E7" s="17">
        <v>2648190.96249</v>
      </c>
      <c r="F7" s="17">
        <v>1076981.25188</v>
      </c>
      <c r="G7" s="17">
        <v>1306974.71322</v>
      </c>
      <c r="H7" s="17">
        <v>650055.50699</v>
      </c>
      <c r="I7" s="17">
        <v>378639.54217000003</v>
      </c>
      <c r="J7" s="17">
        <v>427669.44899</v>
      </c>
      <c r="K7" s="17">
        <v>37199.44065</v>
      </c>
      <c r="L7" s="17">
        <v>662291.86572</v>
      </c>
      <c r="M7" s="17">
        <v>205146.1538</v>
      </c>
      <c r="N7" s="17">
        <v>679322.32599</v>
      </c>
      <c r="O7" s="17">
        <v>204310.0</v>
      </c>
      <c r="P7" s="17">
        <v>1.556821897538E7</v>
      </c>
      <c r="Q7" s="17"/>
      <c r="R7" s="13">
        <v>4562446.784270001</v>
      </c>
      <c r="S7" s="13">
        <v>4416003.00294</v>
      </c>
      <c r="T7" s="13">
        <v>4704654.016109999</v>
      </c>
      <c r="U7" s="13">
        <v>4660155.30308</v>
      </c>
      <c r="V7" s="13">
        <v>2842831.83207</v>
      </c>
      <c r="W7" s="13">
        <v>1397093.57625</v>
      </c>
      <c r="X7" s="13">
        <v>1363766.0004200002</v>
      </c>
      <c r="Y7" s="13">
        <v>2252205.20184</v>
      </c>
      <c r="Z7" s="13">
        <v>4625.5937699999995</v>
      </c>
      <c r="AA7" s="13">
        <v>2106946.3303</v>
      </c>
      <c r="AB7" s="13">
        <v>362041.11895</v>
      </c>
      <c r="AC7" s="13">
        <v>1801282.49382</v>
      </c>
      <c r="AD7" s="13">
        <v>22668.46396</v>
      </c>
      <c r="AE7" s="13">
        <v>3.0496719717779998E7</v>
      </c>
    </row>
    <row r="8" ht="18.0" customHeight="1">
      <c r="A8" s="7"/>
      <c r="B8" s="17" t="s">
        <v>24</v>
      </c>
      <c r="C8" s="17">
        <v>4562446.784270001</v>
      </c>
      <c r="D8" s="17">
        <v>4416003.00294</v>
      </c>
      <c r="E8" s="17">
        <v>4704654.016109999</v>
      </c>
      <c r="F8" s="17">
        <v>4660155.30308</v>
      </c>
      <c r="G8" s="17">
        <v>2842831.83207</v>
      </c>
      <c r="H8" s="17">
        <v>1397093.57625</v>
      </c>
      <c r="I8" s="17">
        <v>1363766.0004200002</v>
      </c>
      <c r="J8" s="17">
        <v>2252205.20184</v>
      </c>
      <c r="K8" s="17">
        <v>4625.5937699999995</v>
      </c>
      <c r="L8" s="17">
        <v>2106946.3303</v>
      </c>
      <c r="M8" s="17">
        <v>362041.11895</v>
      </c>
      <c r="N8" s="17">
        <v>1801282.49382</v>
      </c>
      <c r="O8" s="17">
        <v>22668.46396</v>
      </c>
      <c r="P8" s="17">
        <v>3.0496719717779998E7</v>
      </c>
      <c r="Q8" s="17"/>
      <c r="R8" s="13">
        <v>1378731.01073</v>
      </c>
      <c r="S8" s="13">
        <v>2048032.55924</v>
      </c>
      <c r="T8" s="13">
        <v>1159203.6080399998</v>
      </c>
      <c r="U8" s="13">
        <v>1127531.96254</v>
      </c>
      <c r="V8" s="13">
        <v>836563.74793</v>
      </c>
      <c r="W8" s="13">
        <v>321101.98505</v>
      </c>
      <c r="X8" s="13">
        <v>544151.38901</v>
      </c>
      <c r="Y8" s="13">
        <v>271967.37422000006</v>
      </c>
      <c r="Z8" s="13">
        <v>4115.90903</v>
      </c>
      <c r="AA8" s="13">
        <v>495712.94054000004</v>
      </c>
      <c r="AB8" s="13">
        <v>65248.70832</v>
      </c>
      <c r="AC8" s="13">
        <v>1320567.2133499999</v>
      </c>
      <c r="AD8" s="13">
        <v>0.0</v>
      </c>
      <c r="AE8" s="13">
        <v>9572928.408</v>
      </c>
    </row>
    <row r="9" ht="18.0" customHeight="1">
      <c r="A9" s="7"/>
      <c r="B9" s="19" t="s">
        <v>25</v>
      </c>
      <c r="C9" s="17">
        <v>1378731.01073</v>
      </c>
      <c r="D9" s="17">
        <v>2048032.55924</v>
      </c>
      <c r="E9" s="17">
        <v>1159203.6080399998</v>
      </c>
      <c r="F9" s="17">
        <v>1127531.96254</v>
      </c>
      <c r="G9" s="17">
        <v>836563.74793</v>
      </c>
      <c r="H9" s="17">
        <v>321101.98505</v>
      </c>
      <c r="I9" s="17">
        <v>544151.38901</v>
      </c>
      <c r="J9" s="17">
        <v>271967.37422000006</v>
      </c>
      <c r="K9" s="17">
        <v>4115.90903</v>
      </c>
      <c r="L9" s="17">
        <v>495712.94054000004</v>
      </c>
      <c r="M9" s="17">
        <v>65248.70832</v>
      </c>
      <c r="N9" s="17">
        <v>1320567.2133499999</v>
      </c>
      <c r="O9" s="17">
        <v>0.0</v>
      </c>
      <c r="P9" s="17">
        <v>9572928.408</v>
      </c>
      <c r="Q9" s="17"/>
    </row>
    <row r="10" ht="18.0" customHeight="1">
      <c r="A10" s="7"/>
      <c r="B10" s="12" t="s">
        <v>26</v>
      </c>
      <c r="C10" s="14">
        <f t="shared" ref="C10:P10" si="2">SUM(C11:C13)</f>
        <v>11691548.37</v>
      </c>
      <c r="D10" s="14">
        <f t="shared" si="2"/>
        <v>13947386.19</v>
      </c>
      <c r="E10" s="14">
        <f t="shared" si="2"/>
        <v>15188580.23</v>
      </c>
      <c r="F10" s="14">
        <f t="shared" si="2"/>
        <v>9524617.457</v>
      </c>
      <c r="G10" s="14">
        <f t="shared" si="2"/>
        <v>8537034.57</v>
      </c>
      <c r="H10" s="14">
        <f t="shared" si="2"/>
        <v>5061027.25</v>
      </c>
      <c r="I10" s="14">
        <f t="shared" si="2"/>
        <v>3012521.457</v>
      </c>
      <c r="J10" s="14">
        <f t="shared" si="2"/>
        <v>3961205.596</v>
      </c>
      <c r="K10" s="14">
        <f t="shared" si="2"/>
        <v>49593.33286</v>
      </c>
      <c r="L10" s="14">
        <f t="shared" si="2"/>
        <v>5347025.793</v>
      </c>
      <c r="M10" s="14">
        <f t="shared" si="2"/>
        <v>761505.7289</v>
      </c>
      <c r="N10" s="14">
        <f t="shared" si="2"/>
        <v>8011417.148</v>
      </c>
      <c r="O10" s="14">
        <f t="shared" si="2"/>
        <v>1957834.819</v>
      </c>
      <c r="P10" s="14">
        <f t="shared" si="2"/>
        <v>87051297.94</v>
      </c>
      <c r="Q10" s="15"/>
      <c r="S10" s="52"/>
    </row>
    <row r="11" ht="18.0" customHeight="1">
      <c r="A11" s="7"/>
      <c r="B11" s="17" t="s">
        <v>27</v>
      </c>
      <c r="C11" s="17">
        <v>4677153.09999</v>
      </c>
      <c r="D11" s="17">
        <v>4181548.47564</v>
      </c>
      <c r="E11" s="17">
        <v>5122750.49687</v>
      </c>
      <c r="F11" s="17">
        <v>4637132.717770001</v>
      </c>
      <c r="G11" s="17">
        <v>3538405.67265</v>
      </c>
      <c r="H11" s="17">
        <v>2325295.37679</v>
      </c>
      <c r="I11" s="17">
        <v>1314966.1641099998</v>
      </c>
      <c r="J11" s="17">
        <v>6214.19647</v>
      </c>
      <c r="K11" s="17">
        <v>29672.62172</v>
      </c>
      <c r="L11" s="17">
        <v>948410.8545199999</v>
      </c>
      <c r="M11" s="17">
        <v>267848.93299</v>
      </c>
      <c r="N11" s="17">
        <v>3733553.19035</v>
      </c>
      <c r="O11" s="17">
        <v>16859.589030000003</v>
      </c>
      <c r="P11" s="17">
        <v>3.07998113889E7</v>
      </c>
      <c r="Q11" s="17"/>
    </row>
    <row r="12" ht="18.0" customHeight="1">
      <c r="A12" s="7"/>
      <c r="B12" s="17" t="s">
        <v>28</v>
      </c>
      <c r="C12" s="17">
        <v>7011708.81676</v>
      </c>
      <c r="D12" s="17">
        <v>9765806.48634</v>
      </c>
      <c r="E12" s="17">
        <v>1.006178916497E7</v>
      </c>
      <c r="F12" s="17">
        <v>4887467.02809</v>
      </c>
      <c r="G12" s="17">
        <v>4998366.36571</v>
      </c>
      <c r="H12" s="17">
        <v>2735354.2313099997</v>
      </c>
      <c r="I12" s="17">
        <v>1697555.29267</v>
      </c>
      <c r="J12" s="17">
        <v>3954104.46291</v>
      </c>
      <c r="K12" s="17">
        <v>19189.215070000002</v>
      </c>
      <c r="L12" s="17">
        <v>4398439.73399</v>
      </c>
      <c r="M12" s="17">
        <v>492801.20219</v>
      </c>
      <c r="N12" s="17">
        <v>4277861.47548</v>
      </c>
      <c r="O12" s="17">
        <v>1940722.1551199998</v>
      </c>
      <c r="P12" s="17">
        <v>5.6241165630610004E7</v>
      </c>
      <c r="Q12" s="17"/>
    </row>
    <row r="13" ht="20.25" customHeight="1">
      <c r="A13" s="7"/>
      <c r="B13" s="17" t="s">
        <v>240</v>
      </c>
      <c r="C13" s="17">
        <v>2686.45212</v>
      </c>
      <c r="D13" s="17">
        <v>31.22391</v>
      </c>
      <c r="E13" s="17">
        <v>4040.57071</v>
      </c>
      <c r="F13" s="17">
        <v>17.71079</v>
      </c>
      <c r="G13" s="17">
        <v>262.53209999999996</v>
      </c>
      <c r="H13" s="17">
        <v>377.64196999999996</v>
      </c>
      <c r="I13" s="17">
        <v>0.0</v>
      </c>
      <c r="J13" s="17">
        <v>886.93686</v>
      </c>
      <c r="K13" s="17">
        <v>731.4960699999999</v>
      </c>
      <c r="L13" s="17">
        <v>175.20401999999999</v>
      </c>
      <c r="M13" s="17">
        <v>855.59372</v>
      </c>
      <c r="N13" s="17">
        <v>2.4819299999999997</v>
      </c>
      <c r="O13" s="17">
        <v>253.07494</v>
      </c>
      <c r="P13" s="17">
        <v>10320.91914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3">C3</f>
        <v>BNB</v>
      </c>
      <c r="D15" s="10" t="str">
        <f t="shared" si="3"/>
        <v>BUN</v>
      </c>
      <c r="E15" s="10" t="str">
        <f t="shared" si="3"/>
        <v>BME</v>
      </c>
      <c r="F15" s="10" t="str">
        <f t="shared" si="3"/>
        <v>BIS</v>
      </c>
      <c r="G15" s="10" t="str">
        <f t="shared" si="3"/>
        <v>BCR</v>
      </c>
      <c r="H15" s="10" t="str">
        <f t="shared" si="3"/>
        <v>BGA</v>
      </c>
      <c r="I15" s="10" t="str">
        <f t="shared" si="3"/>
        <v>BEC</v>
      </c>
      <c r="J15" s="10" t="str">
        <f t="shared" si="3"/>
        <v>BSO</v>
      </c>
      <c r="K15" s="10" t="str">
        <f t="shared" si="3"/>
        <v>BNA</v>
      </c>
      <c r="L15" s="10" t="str">
        <f t="shared" si="3"/>
        <v>BIE</v>
      </c>
      <c r="M15" s="10" t="str">
        <f t="shared" si="3"/>
        <v>BFO</v>
      </c>
      <c r="N15" s="10" t="str">
        <f t="shared" si="3"/>
        <v>BFS</v>
      </c>
      <c r="O15" s="10" t="str">
        <f t="shared" si="3"/>
        <v>BPR</v>
      </c>
      <c r="P15" s="10" t="str">
        <f t="shared" si="3"/>
        <v>TOTAL SISTEMA</v>
      </c>
      <c r="Q15" s="23"/>
    </row>
    <row r="16" ht="19.5" customHeight="1">
      <c r="B16" s="19" t="s">
        <v>241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4">C16*C10</f>
        <v>339054.9027</v>
      </c>
      <c r="D17" s="27">
        <f t="shared" si="4"/>
        <v>404474.1994</v>
      </c>
      <c r="E17" s="27">
        <f t="shared" si="4"/>
        <v>440468.8267</v>
      </c>
      <c r="F17" s="27">
        <f t="shared" si="4"/>
        <v>276213.9062</v>
      </c>
      <c r="G17" s="27">
        <f t="shared" si="4"/>
        <v>247574.0025</v>
      </c>
      <c r="H17" s="27">
        <f t="shared" si="4"/>
        <v>146769.7903</v>
      </c>
      <c r="I17" s="27">
        <f t="shared" si="4"/>
        <v>87363.12225</v>
      </c>
      <c r="J17" s="27">
        <f t="shared" si="4"/>
        <v>114874.9623</v>
      </c>
      <c r="K17" s="27">
        <f t="shared" si="4"/>
        <v>1438.206653</v>
      </c>
      <c r="L17" s="27">
        <f t="shared" si="4"/>
        <v>155063.748</v>
      </c>
      <c r="M17" s="27">
        <f t="shared" si="4"/>
        <v>22083.66614</v>
      </c>
      <c r="N17" s="27">
        <f t="shared" si="4"/>
        <v>232331.0973</v>
      </c>
      <c r="O17" s="27">
        <f t="shared" si="4"/>
        <v>56777.20975</v>
      </c>
      <c r="P17" s="27">
        <f t="shared" si="4"/>
        <v>2524487.64</v>
      </c>
      <c r="Q17" s="28"/>
    </row>
    <row r="18" ht="29.25" customHeight="1">
      <c r="B18" s="29" t="s">
        <v>242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5">C9*C18</f>
        <v>965111.7075</v>
      </c>
      <c r="D19" s="27">
        <f t="shared" si="5"/>
        <v>1433622.791</v>
      </c>
      <c r="E19" s="27">
        <f t="shared" si="5"/>
        <v>811442.5256</v>
      </c>
      <c r="F19" s="27">
        <f t="shared" si="5"/>
        <v>789272.3738</v>
      </c>
      <c r="G19" s="27">
        <f t="shared" si="5"/>
        <v>585594.6236</v>
      </c>
      <c r="H19" s="27">
        <f t="shared" si="5"/>
        <v>224771.3895</v>
      </c>
      <c r="I19" s="27">
        <f t="shared" si="5"/>
        <v>380905.9723</v>
      </c>
      <c r="J19" s="27">
        <f t="shared" si="5"/>
        <v>190377.162</v>
      </c>
      <c r="K19" s="27">
        <f t="shared" si="5"/>
        <v>2881.136321</v>
      </c>
      <c r="L19" s="27">
        <f t="shared" si="5"/>
        <v>346999.0584</v>
      </c>
      <c r="M19" s="27">
        <f t="shared" si="5"/>
        <v>45674.09582</v>
      </c>
      <c r="N19" s="27">
        <f t="shared" si="5"/>
        <v>924397.0493</v>
      </c>
      <c r="O19" s="27">
        <f t="shared" si="5"/>
        <v>0</v>
      </c>
      <c r="P19" s="27">
        <f t="shared" si="5"/>
        <v>6701049.886</v>
      </c>
      <c r="Q19" s="28"/>
    </row>
    <row r="20" ht="31.5" customHeight="1">
      <c r="B20" s="29" t="s">
        <v>243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6">C20*C4</f>
        <v>1491418.93</v>
      </c>
      <c r="D21" s="27">
        <f t="shared" si="6"/>
        <v>1922855.201</v>
      </c>
      <c r="E21" s="27">
        <f t="shared" si="6"/>
        <v>1855958.476</v>
      </c>
      <c r="F21" s="27">
        <f t="shared" si="6"/>
        <v>1249728.106</v>
      </c>
      <c r="G21" s="27">
        <f t="shared" si="6"/>
        <v>1109537.319</v>
      </c>
      <c r="H21" s="27">
        <f t="shared" si="6"/>
        <v>770119.662</v>
      </c>
      <c r="I21" s="27">
        <f t="shared" si="6"/>
        <v>596166.2693</v>
      </c>
      <c r="J21" s="27">
        <f t="shared" si="6"/>
        <v>833540.883</v>
      </c>
      <c r="K21" s="27">
        <f t="shared" si="6"/>
        <v>9392.90606</v>
      </c>
      <c r="L21" s="27">
        <f t="shared" si="6"/>
        <v>909976.1094</v>
      </c>
      <c r="M21" s="27">
        <f t="shared" si="6"/>
        <v>223860.192</v>
      </c>
      <c r="N21" s="27">
        <f t="shared" si="6"/>
        <v>1334699.162</v>
      </c>
      <c r="O21" s="27">
        <f t="shared" si="6"/>
        <v>463813.7351</v>
      </c>
      <c r="P21" s="27">
        <f t="shared" si="6"/>
        <v>12771066.95</v>
      </c>
      <c r="Q21" s="28"/>
    </row>
    <row r="22" ht="32.25" customHeight="1">
      <c r="B22" s="29" t="s">
        <v>244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7">C3</f>
        <v>BNB</v>
      </c>
      <c r="D24" s="23" t="str">
        <f t="shared" si="7"/>
        <v>BUN</v>
      </c>
      <c r="E24" s="23" t="str">
        <f t="shared" si="7"/>
        <v>BME</v>
      </c>
      <c r="F24" s="23" t="str">
        <f t="shared" si="7"/>
        <v>BIS</v>
      </c>
      <c r="G24" s="23" t="str">
        <f t="shared" si="7"/>
        <v>BCR</v>
      </c>
      <c r="H24" s="23" t="str">
        <f t="shared" si="7"/>
        <v>BGA</v>
      </c>
      <c r="I24" s="23" t="str">
        <f t="shared" si="7"/>
        <v>BEC</v>
      </c>
      <c r="J24" s="23" t="str">
        <f t="shared" si="7"/>
        <v>BSO</v>
      </c>
      <c r="K24" s="23" t="str">
        <f t="shared" si="7"/>
        <v>BNA</v>
      </c>
      <c r="L24" s="23" t="str">
        <f t="shared" si="7"/>
        <v>BIE</v>
      </c>
      <c r="M24" s="23" t="str">
        <f t="shared" si="7"/>
        <v>BFO</v>
      </c>
      <c r="N24" s="23" t="str">
        <f t="shared" si="7"/>
        <v>BFS</v>
      </c>
      <c r="O24" s="23" t="str">
        <f t="shared" si="7"/>
        <v>BPR</v>
      </c>
      <c r="P24" s="23" t="str">
        <f t="shared" si="7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8">C5-C21</f>
        <v>5333176.262</v>
      </c>
      <c r="D26" s="27">
        <f t="shared" si="8"/>
        <v>7411164.605</v>
      </c>
      <c r="E26" s="27">
        <f t="shared" si="8"/>
        <v>5537063.224</v>
      </c>
      <c r="F26" s="27">
        <f t="shared" si="8"/>
        <v>4901820.357</v>
      </c>
      <c r="G26" s="27">
        <f t="shared" si="8"/>
        <v>3490610.749</v>
      </c>
      <c r="H26" s="27">
        <f t="shared" si="8"/>
        <v>1807294.918</v>
      </c>
      <c r="I26" s="27">
        <f t="shared" si="8"/>
        <v>1541000.342</v>
      </c>
      <c r="J26" s="27">
        <f t="shared" si="8"/>
        <v>1942858.603</v>
      </c>
      <c r="K26" s="27">
        <f t="shared" si="8"/>
        <v>53528.17174</v>
      </c>
      <c r="L26" s="27">
        <f t="shared" si="8"/>
        <v>1923696.28</v>
      </c>
      <c r="M26" s="27">
        <f t="shared" si="8"/>
        <v>409884.1793</v>
      </c>
      <c r="N26" s="27">
        <f t="shared" si="8"/>
        <v>1160550.294</v>
      </c>
      <c r="O26" s="27">
        <f t="shared" si="8"/>
        <v>62255.27638</v>
      </c>
      <c r="P26" s="27">
        <f t="shared" si="8"/>
        <v>35574903.26</v>
      </c>
      <c r="Q26" s="28"/>
    </row>
    <row r="27" ht="18.75" customHeight="1">
      <c r="B27" s="40" t="s">
        <v>42</v>
      </c>
      <c r="C27" s="41">
        <f t="shared" ref="C27:P27" si="9">C26/C17</f>
        <v>15.72953589</v>
      </c>
      <c r="D27" s="41">
        <f t="shared" si="9"/>
        <v>18.32296007</v>
      </c>
      <c r="E27" s="41">
        <f t="shared" si="9"/>
        <v>12.57084018</v>
      </c>
      <c r="F27" s="41">
        <f t="shared" si="9"/>
        <v>17.74646477</v>
      </c>
      <c r="G27" s="41">
        <f t="shared" si="9"/>
        <v>14.09926209</v>
      </c>
      <c r="H27" s="41">
        <f t="shared" si="9"/>
        <v>12.31380732</v>
      </c>
      <c r="I27" s="41">
        <f t="shared" si="9"/>
        <v>17.63902551</v>
      </c>
      <c r="J27" s="41">
        <f t="shared" si="9"/>
        <v>16.91281167</v>
      </c>
      <c r="K27" s="41">
        <f t="shared" si="9"/>
        <v>37.2186929</v>
      </c>
      <c r="L27" s="41">
        <f t="shared" si="9"/>
        <v>12.4058415</v>
      </c>
      <c r="M27" s="41">
        <f t="shared" si="9"/>
        <v>18.56051331</v>
      </c>
      <c r="N27" s="41">
        <f t="shared" si="9"/>
        <v>4.995243027</v>
      </c>
      <c r="O27" s="41">
        <f t="shared" si="9"/>
        <v>1.096483548</v>
      </c>
      <c r="P27" s="41">
        <f t="shared" si="9"/>
        <v>14.09193006</v>
      </c>
      <c r="Q27" s="42"/>
    </row>
    <row r="28" ht="18.75" customHeight="1">
      <c r="B28" s="40" t="s">
        <v>43</v>
      </c>
      <c r="C28" s="41">
        <f t="shared" ref="C28:P28" si="10">((C26)/C10)*100</f>
        <v>45.61565409</v>
      </c>
      <c r="D28" s="41">
        <f t="shared" si="10"/>
        <v>53.13658421</v>
      </c>
      <c r="E28" s="41">
        <f t="shared" si="10"/>
        <v>36.45543651</v>
      </c>
      <c r="F28" s="41">
        <f t="shared" si="10"/>
        <v>51.46474785</v>
      </c>
      <c r="G28" s="41">
        <f t="shared" si="10"/>
        <v>40.88786006</v>
      </c>
      <c r="H28" s="41">
        <f t="shared" si="10"/>
        <v>35.71004123</v>
      </c>
      <c r="I28" s="41">
        <f t="shared" si="10"/>
        <v>51.15317397</v>
      </c>
      <c r="J28" s="41">
        <f t="shared" si="10"/>
        <v>49.04715384</v>
      </c>
      <c r="K28" s="41">
        <f t="shared" si="10"/>
        <v>107.9342094</v>
      </c>
      <c r="L28" s="41">
        <f t="shared" si="10"/>
        <v>35.97694036</v>
      </c>
      <c r="M28" s="41">
        <f t="shared" si="10"/>
        <v>53.8254886</v>
      </c>
      <c r="N28" s="41">
        <f t="shared" si="10"/>
        <v>14.48620478</v>
      </c>
      <c r="O28" s="41">
        <f t="shared" si="10"/>
        <v>3.179802288</v>
      </c>
      <c r="P28" s="41">
        <f t="shared" si="10"/>
        <v>40.86659717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1">C6-(0.4*C7)+C19-C21</f>
        <v>2149460.488</v>
      </c>
      <c r="D30" s="27">
        <f t="shared" si="11"/>
        <v>5043194.162</v>
      </c>
      <c r="E30" s="27">
        <f t="shared" si="11"/>
        <v>1991612.816</v>
      </c>
      <c r="F30" s="27">
        <f t="shared" si="11"/>
        <v>1369197.017</v>
      </c>
      <c r="G30" s="27">
        <f t="shared" si="11"/>
        <v>1484342.664</v>
      </c>
      <c r="H30" s="27">
        <f t="shared" si="11"/>
        <v>731303.3264</v>
      </c>
      <c r="I30" s="27">
        <f t="shared" si="11"/>
        <v>721385.7302</v>
      </c>
      <c r="J30" s="27">
        <f t="shared" si="11"/>
        <v>-37379.22506</v>
      </c>
      <c r="K30" s="27">
        <f t="shared" si="11"/>
        <v>53018.487</v>
      </c>
      <c r="L30" s="27">
        <f t="shared" si="11"/>
        <v>312462.8906</v>
      </c>
      <c r="M30" s="27">
        <f t="shared" si="11"/>
        <v>113091.7687</v>
      </c>
      <c r="N30" s="27">
        <f t="shared" si="11"/>
        <v>679835.0132</v>
      </c>
      <c r="O30" s="27">
        <f t="shared" si="11"/>
        <v>39586.81242</v>
      </c>
      <c r="P30" s="27">
        <f t="shared" si="11"/>
        <v>14651111.95</v>
      </c>
      <c r="Q30" s="28"/>
    </row>
    <row r="31" ht="18.75" customHeight="1">
      <c r="B31" s="40" t="s">
        <v>42</v>
      </c>
      <c r="C31" s="41">
        <f t="shared" ref="C31:P31" si="12">C30/C17</f>
        <v>6.339564687</v>
      </c>
      <c r="D31" s="41">
        <f t="shared" si="12"/>
        <v>12.46851881</v>
      </c>
      <c r="E31" s="41">
        <f t="shared" si="12"/>
        <v>4.521574956</v>
      </c>
      <c r="F31" s="41">
        <f t="shared" si="12"/>
        <v>4.957016956</v>
      </c>
      <c r="G31" s="41">
        <f t="shared" si="12"/>
        <v>5.995551428</v>
      </c>
      <c r="H31" s="41">
        <f t="shared" si="12"/>
        <v>4.982655662</v>
      </c>
      <c r="I31" s="41">
        <f t="shared" si="12"/>
        <v>8.257325421</v>
      </c>
      <c r="J31" s="41">
        <f t="shared" si="12"/>
        <v>-0.3253905317</v>
      </c>
      <c r="K31" s="41">
        <f t="shared" si="12"/>
        <v>36.86430381</v>
      </c>
      <c r="L31" s="41">
        <f t="shared" si="12"/>
        <v>2.015060868</v>
      </c>
      <c r="M31" s="41">
        <f t="shared" si="12"/>
        <v>5.121059517</v>
      </c>
      <c r="N31" s="41">
        <f t="shared" si="12"/>
        <v>2.926147301</v>
      </c>
      <c r="O31" s="41">
        <f t="shared" si="12"/>
        <v>0.6972306775</v>
      </c>
      <c r="P31" s="41">
        <f t="shared" si="12"/>
        <v>5.80359821</v>
      </c>
      <c r="Q31" s="42"/>
    </row>
    <row r="32" ht="18.75" customHeight="1">
      <c r="B32" s="40" t="s">
        <v>43</v>
      </c>
      <c r="C32" s="41">
        <f t="shared" ref="C32:P32" si="13">((C30/C10)*100)</f>
        <v>18.38473759</v>
      </c>
      <c r="D32" s="41">
        <f t="shared" si="13"/>
        <v>36.15870454</v>
      </c>
      <c r="E32" s="41">
        <f t="shared" si="13"/>
        <v>13.11256737</v>
      </c>
      <c r="F32" s="41">
        <f t="shared" si="13"/>
        <v>14.37534917</v>
      </c>
      <c r="G32" s="41">
        <f t="shared" si="13"/>
        <v>17.38709914</v>
      </c>
      <c r="H32" s="41">
        <f t="shared" si="13"/>
        <v>14.44970142</v>
      </c>
      <c r="I32" s="41">
        <f t="shared" si="13"/>
        <v>23.94624372</v>
      </c>
      <c r="J32" s="41">
        <f t="shared" si="13"/>
        <v>-0.9436325421</v>
      </c>
      <c r="K32" s="41">
        <f t="shared" si="13"/>
        <v>106.9064811</v>
      </c>
      <c r="L32" s="41">
        <f t="shared" si="13"/>
        <v>5.843676516</v>
      </c>
      <c r="M32" s="41">
        <f t="shared" si="13"/>
        <v>14.8510726</v>
      </c>
      <c r="N32" s="41">
        <f t="shared" si="13"/>
        <v>8.485827172</v>
      </c>
      <c r="O32" s="41">
        <f t="shared" si="13"/>
        <v>2.021968965</v>
      </c>
      <c r="P32" s="41">
        <f t="shared" si="13"/>
        <v>16.83043481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6.71"/>
    <col customWidth="1" min="12" max="14" width="8.71"/>
    <col customWidth="1" min="15" max="15" width="9.86"/>
    <col customWidth="1" min="16" max="16" width="22.0"/>
    <col customWidth="1" min="17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229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  <c r="Q3" s="11"/>
    </row>
    <row r="4" ht="18.0" customHeight="1">
      <c r="A4" s="7"/>
      <c r="B4" s="12" t="s">
        <v>20</v>
      </c>
      <c r="C4" s="54">
        <f t="shared" ref="C4:P4" si="1">+R4</f>
        <v>31484390.42</v>
      </c>
      <c r="D4" s="54">
        <f t="shared" si="1"/>
        <v>41726963.46</v>
      </c>
      <c r="E4" s="54">
        <f t="shared" si="1"/>
        <v>39005776.37</v>
      </c>
      <c r="F4" s="54">
        <f t="shared" si="1"/>
        <v>26601367.15</v>
      </c>
      <c r="G4" s="54">
        <f t="shared" si="1"/>
        <v>23492937.8</v>
      </c>
      <c r="H4" s="54">
        <f t="shared" si="1"/>
        <v>16703254.45</v>
      </c>
      <c r="I4" s="54">
        <f t="shared" si="1"/>
        <v>12834106.91</v>
      </c>
      <c r="J4" s="54">
        <f t="shared" si="1"/>
        <v>17820244.05</v>
      </c>
      <c r="K4" s="54">
        <f t="shared" si="1"/>
        <v>202623.7409</v>
      </c>
      <c r="L4" s="54">
        <f t="shared" si="1"/>
        <v>19199352.32</v>
      </c>
      <c r="M4" s="54">
        <f t="shared" si="1"/>
        <v>4862092.805</v>
      </c>
      <c r="N4" s="54">
        <f t="shared" si="1"/>
        <v>29381800.43</v>
      </c>
      <c r="O4" s="54">
        <f t="shared" si="1"/>
        <v>9900305.008</v>
      </c>
      <c r="P4" s="54">
        <f t="shared" si="1"/>
        <v>273215214.9</v>
      </c>
      <c r="R4" s="72">
        <v>3.148439042448E7</v>
      </c>
      <c r="S4" s="72">
        <v>4.1726963464269996E7</v>
      </c>
      <c r="T4" s="72">
        <v>3.900577637324E7</v>
      </c>
      <c r="U4" s="72">
        <v>2.660136715307E7</v>
      </c>
      <c r="V4" s="72">
        <v>2.3492937795900002E7</v>
      </c>
      <c r="W4" s="72">
        <v>1.670325444688E7</v>
      </c>
      <c r="X4" s="72">
        <v>1.283410691259E7</v>
      </c>
      <c r="Y4" s="72">
        <v>1.782024404541E7</v>
      </c>
      <c r="Z4" s="72">
        <v>202623.74091999998</v>
      </c>
      <c r="AA4" s="72">
        <v>1.919935232295E7</v>
      </c>
      <c r="AB4" s="72">
        <v>4862092.805140001</v>
      </c>
      <c r="AC4" s="72">
        <v>2.938180043363E7</v>
      </c>
      <c r="AD4" s="72">
        <v>9900305.00841</v>
      </c>
      <c r="AE4" s="72">
        <v>2.7321521492689E8</v>
      </c>
      <c r="AF4" s="66">
        <v>0.0</v>
      </c>
    </row>
    <row r="5" ht="18.0" customHeight="1">
      <c r="A5" s="7"/>
      <c r="B5" s="12" t="s">
        <v>21</v>
      </c>
      <c r="C5" s="14">
        <f t="shared" ref="C5:P5" si="2">C6+C8-(C7*0.4)-(C9*0.3)</f>
        <v>6748095.239</v>
      </c>
      <c r="D5" s="14">
        <f t="shared" si="2"/>
        <v>9586816.078</v>
      </c>
      <c r="E5" s="14">
        <f t="shared" si="2"/>
        <v>7060671.819</v>
      </c>
      <c r="F5" s="14">
        <f t="shared" si="2"/>
        <v>6008942.977</v>
      </c>
      <c r="G5" s="14">
        <f t="shared" si="2"/>
        <v>4368103.529</v>
      </c>
      <c r="H5" s="14">
        <f t="shared" si="2"/>
        <v>2610918.374</v>
      </c>
      <c r="I5" s="14">
        <f t="shared" si="2"/>
        <v>2218330.717</v>
      </c>
      <c r="J5" s="14">
        <f t="shared" si="2"/>
        <v>2798781.226</v>
      </c>
      <c r="K5" s="14">
        <f t="shared" si="2"/>
        <v>57996.22802</v>
      </c>
      <c r="L5" s="14">
        <f t="shared" si="2"/>
        <v>2595680.602</v>
      </c>
      <c r="M5" s="14">
        <f t="shared" si="2"/>
        <v>652964.3944</v>
      </c>
      <c r="N5" s="14">
        <f t="shared" si="2"/>
        <v>2593859.616</v>
      </c>
      <c r="O5" s="14">
        <f t="shared" si="2"/>
        <v>519280.7369</v>
      </c>
      <c r="P5" s="14">
        <f t="shared" si="2"/>
        <v>47820441.53</v>
      </c>
      <c r="Q5" s="15"/>
      <c r="R5" s="70">
        <v>3183512.05221</v>
      </c>
      <c r="S5" s="70">
        <v>7890351.17425</v>
      </c>
      <c r="T5" s="70">
        <v>3669960.64039</v>
      </c>
      <c r="U5" s="70">
        <v>1809251.89589</v>
      </c>
      <c r="V5" s="70">
        <v>2377052.62256</v>
      </c>
      <c r="W5" s="70">
        <v>1364037.5772</v>
      </c>
      <c r="X5" s="70">
        <v>1111982.59075</v>
      </c>
      <c r="Y5" s="70">
        <v>767525.66626</v>
      </c>
      <c r="Z5" s="70">
        <v>80324.19781999999</v>
      </c>
      <c r="AA5" s="70">
        <v>761173.63741</v>
      </c>
      <c r="AB5" s="70">
        <v>413060.44164</v>
      </c>
      <c r="AC5" s="70">
        <v>1460445.08572</v>
      </c>
      <c r="AD5" s="70">
        <v>578228.28564</v>
      </c>
      <c r="AE5" s="70">
        <v>2.546690586774E7</v>
      </c>
      <c r="AF5" s="66">
        <v>0.0</v>
      </c>
    </row>
    <row r="6" ht="18.0" customHeight="1">
      <c r="A6" s="7"/>
      <c r="B6" s="17" t="s">
        <v>22</v>
      </c>
      <c r="C6" s="18">
        <f t="shared" ref="C6:P6" si="3">+R5</f>
        <v>3183512.052</v>
      </c>
      <c r="D6" s="18">
        <f t="shared" si="3"/>
        <v>7890351.174</v>
      </c>
      <c r="E6" s="18">
        <f t="shared" si="3"/>
        <v>3669960.64</v>
      </c>
      <c r="F6" s="18">
        <f t="shared" si="3"/>
        <v>1809251.896</v>
      </c>
      <c r="G6" s="18">
        <f t="shared" si="3"/>
        <v>2377052.623</v>
      </c>
      <c r="H6" s="18">
        <f t="shared" si="3"/>
        <v>1364037.577</v>
      </c>
      <c r="I6" s="18">
        <f t="shared" si="3"/>
        <v>1111982.591</v>
      </c>
      <c r="J6" s="18">
        <f t="shared" si="3"/>
        <v>767525.6663</v>
      </c>
      <c r="K6" s="18">
        <f t="shared" si="3"/>
        <v>80324.19782</v>
      </c>
      <c r="L6" s="18">
        <f t="shared" si="3"/>
        <v>761173.6374</v>
      </c>
      <c r="M6" s="18">
        <f t="shared" si="3"/>
        <v>413060.4416</v>
      </c>
      <c r="N6" s="18">
        <f t="shared" si="3"/>
        <v>1460445.086</v>
      </c>
      <c r="O6" s="18">
        <f t="shared" si="3"/>
        <v>578228.2856</v>
      </c>
      <c r="P6" s="18">
        <f t="shared" si="3"/>
        <v>25466905.87</v>
      </c>
      <c r="Q6" s="17"/>
      <c r="R6" s="69">
        <v>1779739.88391</v>
      </c>
      <c r="S6" s="69">
        <v>5397913.733399999</v>
      </c>
      <c r="T6" s="69">
        <v>2275293.44582</v>
      </c>
      <c r="U6" s="69">
        <v>624830.19551</v>
      </c>
      <c r="V6" s="69">
        <v>1375985.8406099998</v>
      </c>
      <c r="W6" s="69">
        <v>443024.80431</v>
      </c>
      <c r="X6" s="69">
        <v>398045.60186</v>
      </c>
      <c r="Y6" s="69">
        <v>407859.59450999997</v>
      </c>
      <c r="Z6" s="69">
        <v>65567.57479</v>
      </c>
      <c r="AA6" s="69">
        <v>259482.98177</v>
      </c>
      <c r="AB6" s="69">
        <v>230737.12396</v>
      </c>
      <c r="AC6" s="69">
        <v>742426.55214</v>
      </c>
      <c r="AD6" s="69">
        <v>206310.0</v>
      </c>
      <c r="AE6" s="69">
        <v>1.420721733259E7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1779739.884</v>
      </c>
      <c r="D7" s="18">
        <f t="shared" si="4"/>
        <v>5397913.733</v>
      </c>
      <c r="E7" s="18">
        <f t="shared" si="4"/>
        <v>2275293.446</v>
      </c>
      <c r="F7" s="18">
        <f t="shared" si="4"/>
        <v>624830.1955</v>
      </c>
      <c r="G7" s="18">
        <f t="shared" si="4"/>
        <v>1375985.841</v>
      </c>
      <c r="H7" s="18">
        <f t="shared" si="4"/>
        <v>443024.8043</v>
      </c>
      <c r="I7" s="18">
        <f t="shared" si="4"/>
        <v>398045.6019</v>
      </c>
      <c r="J7" s="18">
        <f t="shared" si="4"/>
        <v>407859.5945</v>
      </c>
      <c r="K7" s="18">
        <f t="shared" si="4"/>
        <v>65567.57479</v>
      </c>
      <c r="L7" s="18">
        <f t="shared" si="4"/>
        <v>259482.9818</v>
      </c>
      <c r="M7" s="18">
        <f t="shared" si="4"/>
        <v>230737.124</v>
      </c>
      <c r="N7" s="18">
        <f t="shared" si="4"/>
        <v>742426.5521</v>
      </c>
      <c r="O7" s="18">
        <f t="shared" si="4"/>
        <v>206310</v>
      </c>
      <c r="P7" s="18">
        <f t="shared" si="4"/>
        <v>14207217.33</v>
      </c>
      <c r="Q7" s="17"/>
      <c r="R7" s="70">
        <v>4681219.20383</v>
      </c>
      <c r="S7" s="70">
        <v>4499158.2188</v>
      </c>
      <c r="T7" s="70">
        <v>4644093.275090001</v>
      </c>
      <c r="U7" s="70">
        <v>4811409.557890001</v>
      </c>
      <c r="V7" s="70">
        <v>2784426.6935799997</v>
      </c>
      <c r="W7" s="70">
        <v>1523821.19355</v>
      </c>
      <c r="X7" s="70">
        <v>1460356.8975999998</v>
      </c>
      <c r="Y7" s="70">
        <v>2266067.2363400003</v>
      </c>
      <c r="Z7" s="70">
        <v>5234.8854599999995</v>
      </c>
      <c r="AA7" s="70">
        <v>2119562.6139100003</v>
      </c>
      <c r="AB7" s="70">
        <v>363652.49065</v>
      </c>
      <c r="AC7" s="70">
        <v>1830901.7459200001</v>
      </c>
      <c r="AD7" s="70">
        <v>23576.45123</v>
      </c>
      <c r="AE7" s="70">
        <v>3.101348046385E7</v>
      </c>
      <c r="AF7" s="66">
        <v>0.0</v>
      </c>
    </row>
    <row r="8" ht="18.0" customHeight="1">
      <c r="A8" s="7"/>
      <c r="B8" s="17" t="s">
        <v>24</v>
      </c>
      <c r="C8" s="18">
        <f t="shared" ref="C8:P8" si="5">+R7</f>
        <v>4681219.204</v>
      </c>
      <c r="D8" s="18">
        <f t="shared" si="5"/>
        <v>4499158.219</v>
      </c>
      <c r="E8" s="18">
        <f t="shared" si="5"/>
        <v>4644093.275</v>
      </c>
      <c r="F8" s="18">
        <f t="shared" si="5"/>
        <v>4811409.558</v>
      </c>
      <c r="G8" s="18">
        <f t="shared" si="5"/>
        <v>2784426.694</v>
      </c>
      <c r="H8" s="18">
        <f t="shared" si="5"/>
        <v>1523821.194</v>
      </c>
      <c r="I8" s="18">
        <f t="shared" si="5"/>
        <v>1460356.898</v>
      </c>
      <c r="J8" s="18">
        <f t="shared" si="5"/>
        <v>2266067.236</v>
      </c>
      <c r="K8" s="18">
        <f t="shared" si="5"/>
        <v>5234.88546</v>
      </c>
      <c r="L8" s="18">
        <f t="shared" si="5"/>
        <v>2119562.614</v>
      </c>
      <c r="M8" s="18">
        <f t="shared" si="5"/>
        <v>363652.4907</v>
      </c>
      <c r="N8" s="18">
        <f t="shared" si="5"/>
        <v>1830901.746</v>
      </c>
      <c r="O8" s="18">
        <f t="shared" si="5"/>
        <v>23576.45123</v>
      </c>
      <c r="P8" s="18">
        <f t="shared" si="5"/>
        <v>31013480.46</v>
      </c>
      <c r="Q8" s="17"/>
      <c r="R8" s="69">
        <v>1349133.54458</v>
      </c>
      <c r="S8" s="69">
        <v>2145092.7405499998</v>
      </c>
      <c r="T8" s="69">
        <v>1144215.72876</v>
      </c>
      <c r="U8" s="69">
        <v>1205954.6632</v>
      </c>
      <c r="V8" s="69">
        <v>809938.17024</v>
      </c>
      <c r="W8" s="69">
        <v>332434.91838</v>
      </c>
      <c r="X8" s="69">
        <v>649301.76792</v>
      </c>
      <c r="Y8" s="69">
        <v>238892.79485</v>
      </c>
      <c r="Z8" s="69">
        <v>4452.75115</v>
      </c>
      <c r="AA8" s="69">
        <v>604208.18935</v>
      </c>
      <c r="AB8" s="69">
        <v>104845.62764</v>
      </c>
      <c r="AC8" s="69">
        <v>1335055.3153199998</v>
      </c>
      <c r="AD8" s="69">
        <v>0.0</v>
      </c>
      <c r="AE8" s="69">
        <v>9923526.21194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1349133.545</v>
      </c>
      <c r="D9" s="18">
        <f t="shared" si="6"/>
        <v>2145092.741</v>
      </c>
      <c r="E9" s="18">
        <f t="shared" si="6"/>
        <v>1144215.729</v>
      </c>
      <c r="F9" s="18">
        <f t="shared" si="6"/>
        <v>1205954.663</v>
      </c>
      <c r="G9" s="18">
        <f t="shared" si="6"/>
        <v>809938.1702</v>
      </c>
      <c r="H9" s="18">
        <f t="shared" si="6"/>
        <v>332434.9184</v>
      </c>
      <c r="I9" s="18">
        <f t="shared" si="6"/>
        <v>649301.7679</v>
      </c>
      <c r="J9" s="18">
        <f t="shared" si="6"/>
        <v>238892.7949</v>
      </c>
      <c r="K9" s="18">
        <f t="shared" si="6"/>
        <v>4452.75115</v>
      </c>
      <c r="L9" s="18">
        <f t="shared" si="6"/>
        <v>604208.1894</v>
      </c>
      <c r="M9" s="18">
        <f t="shared" si="6"/>
        <v>104845.6276</v>
      </c>
      <c r="N9" s="18">
        <f t="shared" si="6"/>
        <v>1335055.315</v>
      </c>
      <c r="O9" s="18">
        <f t="shared" si="6"/>
        <v>0</v>
      </c>
      <c r="P9" s="18">
        <f t="shared" si="6"/>
        <v>9923526.212</v>
      </c>
      <c r="Q9" s="17"/>
      <c r="R9" s="69">
        <v>4358144.9409</v>
      </c>
      <c r="S9" s="69">
        <v>4029790.61869</v>
      </c>
      <c r="T9" s="69">
        <v>4695519.42753</v>
      </c>
      <c r="U9" s="69">
        <v>4680807.690909999</v>
      </c>
      <c r="V9" s="69">
        <v>3527457.78169</v>
      </c>
      <c r="W9" s="69">
        <v>2342435.80081</v>
      </c>
      <c r="X9" s="69">
        <v>1343201.7328499998</v>
      </c>
      <c r="Y9" s="69">
        <v>8508.94548</v>
      </c>
      <c r="Z9" s="69">
        <v>29296.39631</v>
      </c>
      <c r="AA9" s="69">
        <v>917865.0915900001</v>
      </c>
      <c r="AB9" s="69">
        <v>279288.93549</v>
      </c>
      <c r="AC9" s="69">
        <v>4058518.33729</v>
      </c>
      <c r="AD9" s="69">
        <v>15926.99666</v>
      </c>
      <c r="AE9" s="69">
        <v>3.0286762696200002E7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11449327.18</v>
      </c>
      <c r="D10" s="14">
        <f t="shared" si="7"/>
        <v>14946623.13</v>
      </c>
      <c r="E10" s="14">
        <f t="shared" si="7"/>
        <v>14797301.28</v>
      </c>
      <c r="F10" s="14">
        <f t="shared" si="7"/>
        <v>9555077.295</v>
      </c>
      <c r="G10" s="14">
        <f t="shared" si="7"/>
        <v>8680839.141</v>
      </c>
      <c r="H10" s="14">
        <f t="shared" si="7"/>
        <v>5144510.727</v>
      </c>
      <c r="I10" s="14">
        <f t="shared" si="7"/>
        <v>3109169.251</v>
      </c>
      <c r="J10" s="14">
        <f t="shared" si="7"/>
        <v>3941991.279</v>
      </c>
      <c r="K10" s="14">
        <f t="shared" si="7"/>
        <v>50175.94403</v>
      </c>
      <c r="L10" s="14">
        <f t="shared" si="7"/>
        <v>5311388.588</v>
      </c>
      <c r="M10" s="14">
        <f t="shared" si="7"/>
        <v>771399.1721</v>
      </c>
      <c r="N10" s="14">
        <f t="shared" si="7"/>
        <v>8374475.003</v>
      </c>
      <c r="O10" s="14">
        <f t="shared" si="7"/>
        <v>1973438.928</v>
      </c>
      <c r="P10" s="14">
        <f t="shared" si="7"/>
        <v>88105716.91</v>
      </c>
      <c r="Q10" s="15"/>
      <c r="R10" s="69">
        <v>7090072.65682</v>
      </c>
      <c r="S10" s="69">
        <v>1.091651510183E7</v>
      </c>
      <c r="T10" s="69">
        <v>1.0093680994709998E7</v>
      </c>
      <c r="U10" s="69">
        <v>4871641.13603</v>
      </c>
      <c r="V10" s="69">
        <v>5151053.0306400005</v>
      </c>
      <c r="W10" s="69">
        <v>2801367.88293</v>
      </c>
      <c r="X10" s="69">
        <v>1762713.7591600001</v>
      </c>
      <c r="Y10" s="69">
        <v>3931578.09949</v>
      </c>
      <c r="Z10" s="69">
        <v>20135.974</v>
      </c>
      <c r="AA10" s="69">
        <v>4393099.09096</v>
      </c>
      <c r="AB10" s="69">
        <v>491267.63158</v>
      </c>
      <c r="AC10" s="69">
        <v>4315811.48847</v>
      </c>
      <c r="AD10" s="69">
        <v>1956012.30859</v>
      </c>
      <c r="AE10" s="69">
        <v>5.7794949155209996E7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4358144.941</v>
      </c>
      <c r="D11" s="18">
        <f t="shared" si="8"/>
        <v>4029790.619</v>
      </c>
      <c r="E11" s="18">
        <f t="shared" si="8"/>
        <v>4695519.428</v>
      </c>
      <c r="F11" s="18">
        <f t="shared" si="8"/>
        <v>4680807.691</v>
      </c>
      <c r="G11" s="18">
        <f t="shared" si="8"/>
        <v>3527457.782</v>
      </c>
      <c r="H11" s="18">
        <f t="shared" si="8"/>
        <v>2342435.801</v>
      </c>
      <c r="I11" s="18">
        <f t="shared" si="8"/>
        <v>1343201.733</v>
      </c>
      <c r="J11" s="18">
        <f t="shared" si="8"/>
        <v>8508.94548</v>
      </c>
      <c r="K11" s="18">
        <f t="shared" si="8"/>
        <v>29296.39631</v>
      </c>
      <c r="L11" s="18">
        <f t="shared" si="8"/>
        <v>917865.0916</v>
      </c>
      <c r="M11" s="18">
        <f t="shared" si="8"/>
        <v>279288.9355</v>
      </c>
      <c r="N11" s="18">
        <f t="shared" si="8"/>
        <v>4058518.337</v>
      </c>
      <c r="O11" s="18">
        <f t="shared" si="8"/>
        <v>15926.99666</v>
      </c>
      <c r="P11" s="18">
        <f t="shared" si="8"/>
        <v>30286762.7</v>
      </c>
      <c r="Q11" s="17"/>
      <c r="R11" s="69">
        <v>1109.58215</v>
      </c>
      <c r="S11" s="69">
        <v>317.40676</v>
      </c>
      <c r="T11" s="69">
        <v>8100.8562999999995</v>
      </c>
      <c r="U11" s="69">
        <v>2628.4681600000004</v>
      </c>
      <c r="V11" s="69">
        <v>2328.32915</v>
      </c>
      <c r="W11" s="69">
        <v>707.0434300000001</v>
      </c>
      <c r="X11" s="69">
        <v>3253.75911</v>
      </c>
      <c r="Y11" s="69">
        <v>1904.2343</v>
      </c>
      <c r="Z11" s="69">
        <v>743.57372</v>
      </c>
      <c r="AA11" s="69">
        <v>424.40542999999997</v>
      </c>
      <c r="AB11" s="69">
        <v>842.60504</v>
      </c>
      <c r="AC11" s="69">
        <v>145.17676</v>
      </c>
      <c r="AD11" s="69">
        <v>1499.6223200000002</v>
      </c>
      <c r="AE11" s="69">
        <v>24005.06263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7090072.657</v>
      </c>
      <c r="D12" s="18">
        <f t="shared" si="9"/>
        <v>10916515.1</v>
      </c>
      <c r="E12" s="18">
        <f t="shared" si="9"/>
        <v>10093680.99</v>
      </c>
      <c r="F12" s="18">
        <f t="shared" si="9"/>
        <v>4871641.136</v>
      </c>
      <c r="G12" s="18">
        <f t="shared" si="9"/>
        <v>5151053.031</v>
      </c>
      <c r="H12" s="18">
        <f t="shared" si="9"/>
        <v>2801367.883</v>
      </c>
      <c r="I12" s="18">
        <f t="shared" si="9"/>
        <v>1762713.759</v>
      </c>
      <c r="J12" s="18">
        <f t="shared" si="9"/>
        <v>3931578.099</v>
      </c>
      <c r="K12" s="18">
        <f t="shared" si="9"/>
        <v>20135.974</v>
      </c>
      <c r="L12" s="18">
        <f t="shared" si="9"/>
        <v>4393099.091</v>
      </c>
      <c r="M12" s="18">
        <f t="shared" si="9"/>
        <v>491267.6316</v>
      </c>
      <c r="N12" s="18">
        <f t="shared" si="9"/>
        <v>4315811.488</v>
      </c>
      <c r="O12" s="18">
        <f t="shared" si="9"/>
        <v>1956012.309</v>
      </c>
      <c r="P12" s="18">
        <f t="shared" si="9"/>
        <v>57794949.16</v>
      </c>
      <c r="Q12" s="17"/>
    </row>
    <row r="13" ht="20.25" customHeight="1">
      <c r="A13" s="7"/>
      <c r="B13" s="17" t="s">
        <v>245</v>
      </c>
      <c r="C13" s="18">
        <f t="shared" ref="C13:P13" si="10">+R11</f>
        <v>1109.58215</v>
      </c>
      <c r="D13" s="18">
        <f t="shared" si="10"/>
        <v>317.40676</v>
      </c>
      <c r="E13" s="18">
        <f t="shared" si="10"/>
        <v>8100.8563</v>
      </c>
      <c r="F13" s="18">
        <f t="shared" si="10"/>
        <v>2628.46816</v>
      </c>
      <c r="G13" s="18">
        <f t="shared" si="10"/>
        <v>2328.32915</v>
      </c>
      <c r="H13" s="18">
        <f t="shared" si="10"/>
        <v>707.04343</v>
      </c>
      <c r="I13" s="18">
        <f t="shared" si="10"/>
        <v>3253.75911</v>
      </c>
      <c r="J13" s="18">
        <f t="shared" si="10"/>
        <v>1904.2343</v>
      </c>
      <c r="K13" s="18">
        <f t="shared" si="10"/>
        <v>743.57372</v>
      </c>
      <c r="L13" s="18">
        <f t="shared" si="10"/>
        <v>424.40543</v>
      </c>
      <c r="M13" s="18">
        <f t="shared" si="10"/>
        <v>842.60504</v>
      </c>
      <c r="N13" s="18">
        <f t="shared" si="10"/>
        <v>145.17676</v>
      </c>
      <c r="O13" s="18">
        <f t="shared" si="10"/>
        <v>1499.62232</v>
      </c>
      <c r="P13" s="18">
        <f t="shared" si="10"/>
        <v>24005.06263</v>
      </c>
      <c r="Q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  <c r="Q15" s="23"/>
    </row>
    <row r="16" ht="19.5" customHeight="1">
      <c r="B16" s="19" t="s">
        <v>246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/>
    </row>
    <row r="17" ht="19.5" customHeight="1">
      <c r="B17" s="26" t="s">
        <v>32</v>
      </c>
      <c r="C17" s="27">
        <f t="shared" ref="C17:P17" si="12">C16*C10</f>
        <v>332030.4882</v>
      </c>
      <c r="D17" s="27">
        <f t="shared" si="12"/>
        <v>433452.0707</v>
      </c>
      <c r="E17" s="27">
        <f t="shared" si="12"/>
        <v>429121.7371</v>
      </c>
      <c r="F17" s="27">
        <f t="shared" si="12"/>
        <v>277097.2416</v>
      </c>
      <c r="G17" s="27">
        <f t="shared" si="12"/>
        <v>251744.3351</v>
      </c>
      <c r="H17" s="27">
        <f t="shared" si="12"/>
        <v>149190.8111</v>
      </c>
      <c r="I17" s="27">
        <f t="shared" si="12"/>
        <v>90165.90828</v>
      </c>
      <c r="J17" s="27">
        <f t="shared" si="12"/>
        <v>114317.7471</v>
      </c>
      <c r="K17" s="27">
        <f t="shared" si="12"/>
        <v>1455.102377</v>
      </c>
      <c r="L17" s="27">
        <f t="shared" si="12"/>
        <v>154030.2691</v>
      </c>
      <c r="M17" s="27">
        <f t="shared" si="12"/>
        <v>22370.57599</v>
      </c>
      <c r="N17" s="27">
        <f t="shared" si="12"/>
        <v>242859.7751</v>
      </c>
      <c r="O17" s="27">
        <f t="shared" si="12"/>
        <v>57229.7289</v>
      </c>
      <c r="P17" s="27">
        <f t="shared" si="12"/>
        <v>2555065.791</v>
      </c>
      <c r="Q17" s="28"/>
    </row>
    <row r="18" ht="29.25" customHeight="1">
      <c r="B18" s="29" t="s">
        <v>247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/>
    </row>
    <row r="19" ht="21.0" customHeight="1">
      <c r="B19" s="26" t="s">
        <v>34</v>
      </c>
      <c r="C19" s="27">
        <f t="shared" ref="C19:P19" si="13">C9*C18</f>
        <v>944393.4812</v>
      </c>
      <c r="D19" s="27">
        <f t="shared" si="13"/>
        <v>1501564.918</v>
      </c>
      <c r="E19" s="27">
        <f t="shared" si="13"/>
        <v>800951.0101</v>
      </c>
      <c r="F19" s="27">
        <f t="shared" si="13"/>
        <v>844168.2642</v>
      </c>
      <c r="G19" s="27">
        <f t="shared" si="13"/>
        <v>566956.7192</v>
      </c>
      <c r="H19" s="27">
        <f t="shared" si="13"/>
        <v>232704.4429</v>
      </c>
      <c r="I19" s="27">
        <f t="shared" si="13"/>
        <v>454511.2375</v>
      </c>
      <c r="J19" s="27">
        <f t="shared" si="13"/>
        <v>167224.9564</v>
      </c>
      <c r="K19" s="27">
        <f t="shared" si="13"/>
        <v>3116.925805</v>
      </c>
      <c r="L19" s="27">
        <f t="shared" si="13"/>
        <v>422945.7325</v>
      </c>
      <c r="M19" s="27">
        <f t="shared" si="13"/>
        <v>73391.93935</v>
      </c>
      <c r="N19" s="27">
        <f t="shared" si="13"/>
        <v>934538.7207</v>
      </c>
      <c r="O19" s="27">
        <f t="shared" si="13"/>
        <v>0</v>
      </c>
      <c r="P19" s="27">
        <f t="shared" si="13"/>
        <v>6946468.348</v>
      </c>
      <c r="Q19" s="28"/>
    </row>
    <row r="20" ht="31.5" customHeight="1">
      <c r="B20" s="29" t="s">
        <v>248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/>
      <c r="S20" s="32"/>
    </row>
    <row r="21" ht="20.25" customHeight="1">
      <c r="B21" s="26" t="s">
        <v>36</v>
      </c>
      <c r="C21" s="27">
        <f t="shared" ref="C21:P21" si="14">C20*C4</f>
        <v>1479766.35</v>
      </c>
      <c r="D21" s="27">
        <f t="shared" si="14"/>
        <v>1961167.283</v>
      </c>
      <c r="E21" s="27">
        <f t="shared" si="14"/>
        <v>1833271.49</v>
      </c>
      <c r="F21" s="27">
        <f t="shared" si="14"/>
        <v>1250264.256</v>
      </c>
      <c r="G21" s="27">
        <f t="shared" si="14"/>
        <v>1104168.076</v>
      </c>
      <c r="H21" s="27">
        <f t="shared" si="14"/>
        <v>785052.959</v>
      </c>
      <c r="I21" s="27">
        <f t="shared" si="14"/>
        <v>603203.0249</v>
      </c>
      <c r="J21" s="27">
        <f t="shared" si="14"/>
        <v>837551.4701</v>
      </c>
      <c r="K21" s="27">
        <f t="shared" si="14"/>
        <v>9523.315823</v>
      </c>
      <c r="L21" s="27">
        <f t="shared" si="14"/>
        <v>902369.5592</v>
      </c>
      <c r="M21" s="27">
        <f t="shared" si="14"/>
        <v>228518.3618</v>
      </c>
      <c r="N21" s="27">
        <f t="shared" si="14"/>
        <v>1380944.62</v>
      </c>
      <c r="O21" s="27">
        <f t="shared" si="14"/>
        <v>465314.3354</v>
      </c>
      <c r="P21" s="27">
        <f t="shared" si="14"/>
        <v>12841115.1</v>
      </c>
      <c r="Q21" s="28"/>
    </row>
    <row r="22" ht="32.25" customHeight="1">
      <c r="B22" s="29" t="s">
        <v>249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  <c r="Q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P26" si="16">C5-C21</f>
        <v>5268328.889</v>
      </c>
      <c r="D26" s="27">
        <f t="shared" si="16"/>
        <v>7625648.795</v>
      </c>
      <c r="E26" s="27">
        <f t="shared" si="16"/>
        <v>5227400.329</v>
      </c>
      <c r="F26" s="27">
        <f t="shared" si="16"/>
        <v>4758678.72</v>
      </c>
      <c r="G26" s="27">
        <f t="shared" si="16"/>
        <v>3263935.452</v>
      </c>
      <c r="H26" s="27">
        <f t="shared" si="16"/>
        <v>1825865.415</v>
      </c>
      <c r="I26" s="27">
        <f t="shared" si="16"/>
        <v>1615127.692</v>
      </c>
      <c r="J26" s="27">
        <f t="shared" si="16"/>
        <v>1961229.756</v>
      </c>
      <c r="K26" s="27">
        <f t="shared" si="16"/>
        <v>48472.9122</v>
      </c>
      <c r="L26" s="27">
        <f t="shared" si="16"/>
        <v>1693311.043</v>
      </c>
      <c r="M26" s="27">
        <f t="shared" si="16"/>
        <v>424446.0326</v>
      </c>
      <c r="N26" s="27">
        <f t="shared" si="16"/>
        <v>1212914.996</v>
      </c>
      <c r="O26" s="27">
        <f t="shared" si="16"/>
        <v>53966.40147</v>
      </c>
      <c r="P26" s="27">
        <f t="shared" si="16"/>
        <v>34979326.43</v>
      </c>
      <c r="Q26" s="28"/>
    </row>
    <row r="27" ht="18.75" customHeight="1">
      <c r="B27" s="40" t="s">
        <v>42</v>
      </c>
      <c r="C27" s="41">
        <f t="shared" ref="C27:P27" si="17">C26/C17</f>
        <v>15.86700341</v>
      </c>
      <c r="D27" s="41">
        <f t="shared" si="17"/>
        <v>17.59283047</v>
      </c>
      <c r="E27" s="41">
        <f t="shared" si="17"/>
        <v>12.18162558</v>
      </c>
      <c r="F27" s="41">
        <f t="shared" si="17"/>
        <v>17.17331682</v>
      </c>
      <c r="G27" s="41">
        <f t="shared" si="17"/>
        <v>12.96527865</v>
      </c>
      <c r="H27" s="41">
        <f t="shared" si="17"/>
        <v>12.23845759</v>
      </c>
      <c r="I27" s="41">
        <f t="shared" si="17"/>
        <v>17.91284226</v>
      </c>
      <c r="J27" s="41">
        <f t="shared" si="17"/>
        <v>17.15595177</v>
      </c>
      <c r="K27" s="41">
        <f t="shared" si="17"/>
        <v>33.31237236</v>
      </c>
      <c r="L27" s="41">
        <f t="shared" si="17"/>
        <v>10.99336548</v>
      </c>
      <c r="M27" s="41">
        <f t="shared" si="17"/>
        <v>18.97340653</v>
      </c>
      <c r="N27" s="41">
        <f t="shared" si="17"/>
        <v>4.994301734</v>
      </c>
      <c r="O27" s="41">
        <f t="shared" si="17"/>
        <v>0.9429784574</v>
      </c>
      <c r="P27" s="41">
        <f t="shared" si="17"/>
        <v>13.6901862</v>
      </c>
      <c r="Q27" s="42"/>
    </row>
    <row r="28" ht="18.75" customHeight="1">
      <c r="B28" s="40" t="s">
        <v>43</v>
      </c>
      <c r="C28" s="41">
        <f t="shared" ref="C28:P28" si="18">((C26)/C10)*100</f>
        <v>46.01430989</v>
      </c>
      <c r="D28" s="41">
        <f t="shared" si="18"/>
        <v>51.01920835</v>
      </c>
      <c r="E28" s="41">
        <f t="shared" si="18"/>
        <v>35.32671418</v>
      </c>
      <c r="F28" s="41">
        <f t="shared" si="18"/>
        <v>49.80261879</v>
      </c>
      <c r="G28" s="41">
        <f t="shared" si="18"/>
        <v>37.59930808</v>
      </c>
      <c r="H28" s="41">
        <f t="shared" si="18"/>
        <v>35.49152701</v>
      </c>
      <c r="I28" s="41">
        <f t="shared" si="18"/>
        <v>51.94724256</v>
      </c>
      <c r="J28" s="41">
        <f t="shared" si="18"/>
        <v>49.75226015</v>
      </c>
      <c r="K28" s="41">
        <f t="shared" si="18"/>
        <v>96.60587984</v>
      </c>
      <c r="L28" s="41">
        <f t="shared" si="18"/>
        <v>31.88075989</v>
      </c>
      <c r="M28" s="41">
        <f t="shared" si="18"/>
        <v>55.02287893</v>
      </c>
      <c r="N28" s="41">
        <f t="shared" si="18"/>
        <v>14.48347503</v>
      </c>
      <c r="O28" s="41">
        <f t="shared" si="18"/>
        <v>2.734637526</v>
      </c>
      <c r="P28" s="41">
        <f t="shared" si="18"/>
        <v>39.70153999</v>
      </c>
      <c r="Q28" s="42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P30" si="19">C6-(0.4*C7)+C19-C21</f>
        <v>1936243.23</v>
      </c>
      <c r="D30" s="27">
        <f t="shared" si="19"/>
        <v>5271583.316</v>
      </c>
      <c r="E30" s="27">
        <f t="shared" si="19"/>
        <v>1727522.783</v>
      </c>
      <c r="F30" s="27">
        <f t="shared" si="19"/>
        <v>1153223.826</v>
      </c>
      <c r="G30" s="27">
        <f t="shared" si="19"/>
        <v>1289446.929</v>
      </c>
      <c r="H30" s="27">
        <f t="shared" si="19"/>
        <v>634479.1393</v>
      </c>
      <c r="I30" s="27">
        <f t="shared" si="19"/>
        <v>804072.5627</v>
      </c>
      <c r="J30" s="27">
        <f t="shared" si="19"/>
        <v>-65944.68528</v>
      </c>
      <c r="K30" s="27">
        <f t="shared" si="19"/>
        <v>47690.77789</v>
      </c>
      <c r="L30" s="27">
        <f t="shared" si="19"/>
        <v>177956.6181</v>
      </c>
      <c r="M30" s="27">
        <f t="shared" si="19"/>
        <v>165639.1696</v>
      </c>
      <c r="N30" s="27">
        <f t="shared" si="19"/>
        <v>717068.5652</v>
      </c>
      <c r="O30" s="27">
        <f t="shared" si="19"/>
        <v>30389.95024</v>
      </c>
      <c r="P30" s="27">
        <f t="shared" si="19"/>
        <v>13889372.18</v>
      </c>
      <c r="Q30" s="28"/>
    </row>
    <row r="31" ht="18.75" customHeight="1">
      <c r="B31" s="40" t="s">
        <v>42</v>
      </c>
      <c r="C31" s="41">
        <f t="shared" ref="C31:P31" si="20">C30/C17</f>
        <v>5.831522401</v>
      </c>
      <c r="D31" s="41">
        <f t="shared" si="20"/>
        <v>12.16185981</v>
      </c>
      <c r="E31" s="41">
        <f t="shared" si="20"/>
        <v>4.025717258</v>
      </c>
      <c r="F31" s="41">
        <f t="shared" si="20"/>
        <v>4.161801898</v>
      </c>
      <c r="G31" s="41">
        <f t="shared" si="20"/>
        <v>5.122049434</v>
      </c>
      <c r="H31" s="41">
        <f t="shared" si="20"/>
        <v>4.25280307</v>
      </c>
      <c r="I31" s="41">
        <f t="shared" si="20"/>
        <v>8.91770047</v>
      </c>
      <c r="J31" s="41">
        <f t="shared" si="20"/>
        <v>-0.5768543114</v>
      </c>
      <c r="K31" s="41">
        <f t="shared" si="20"/>
        <v>32.77486082</v>
      </c>
      <c r="L31" s="41">
        <f t="shared" si="20"/>
        <v>1.155335371</v>
      </c>
      <c r="M31" s="41">
        <f t="shared" si="20"/>
        <v>7.404331906</v>
      </c>
      <c r="N31" s="41">
        <f t="shared" si="20"/>
        <v>2.952603267</v>
      </c>
      <c r="O31" s="41">
        <f t="shared" si="20"/>
        <v>0.5310168479</v>
      </c>
      <c r="P31" s="41">
        <f t="shared" si="20"/>
        <v>5.43601352</v>
      </c>
      <c r="Q31" s="42"/>
    </row>
    <row r="32" ht="18.75" customHeight="1">
      <c r="B32" s="40" t="s">
        <v>43</v>
      </c>
      <c r="C32" s="41">
        <f t="shared" ref="C32:P32" si="21">((C30/C10)*100)</f>
        <v>16.91141496</v>
      </c>
      <c r="D32" s="41">
        <f t="shared" si="21"/>
        <v>35.26939344</v>
      </c>
      <c r="E32" s="41">
        <f t="shared" si="21"/>
        <v>11.67458005</v>
      </c>
      <c r="F32" s="41">
        <f t="shared" si="21"/>
        <v>12.0692255</v>
      </c>
      <c r="G32" s="41">
        <f t="shared" si="21"/>
        <v>14.85394336</v>
      </c>
      <c r="H32" s="41">
        <f t="shared" si="21"/>
        <v>12.3331289</v>
      </c>
      <c r="I32" s="41">
        <f t="shared" si="21"/>
        <v>25.86133136</v>
      </c>
      <c r="J32" s="41">
        <f t="shared" si="21"/>
        <v>-1.672877503</v>
      </c>
      <c r="K32" s="41">
        <f t="shared" si="21"/>
        <v>95.04709639</v>
      </c>
      <c r="L32" s="41">
        <f t="shared" si="21"/>
        <v>3.350472576</v>
      </c>
      <c r="M32" s="41">
        <f t="shared" si="21"/>
        <v>21.47256253</v>
      </c>
      <c r="N32" s="41">
        <f t="shared" si="21"/>
        <v>8.562549473</v>
      </c>
      <c r="O32" s="41">
        <f t="shared" si="21"/>
        <v>1.539948859</v>
      </c>
      <c r="P32" s="41">
        <f t="shared" si="21"/>
        <v>15.76443921</v>
      </c>
      <c r="Q32" s="42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6.71"/>
    <col customWidth="1" min="12" max="14" width="8.71"/>
    <col customWidth="1" min="15" max="15" width="9.86"/>
    <col customWidth="1" min="16" max="16" width="22.0"/>
    <col customWidth="1" min="17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27.0" customHeight="1">
      <c r="A2" s="7"/>
      <c r="B2" s="8" t="s">
        <v>229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</row>
    <row r="4" ht="18.0" customHeight="1">
      <c r="A4" s="7"/>
      <c r="B4" s="12" t="s">
        <v>20</v>
      </c>
      <c r="C4" s="54">
        <f t="shared" ref="C4:P4" si="1">+R4</f>
        <v>31270237.88</v>
      </c>
      <c r="D4" s="54">
        <f t="shared" si="1"/>
        <v>40429456.44</v>
      </c>
      <c r="E4" s="54">
        <f t="shared" si="1"/>
        <v>39297974.91</v>
      </c>
      <c r="F4" s="54">
        <f t="shared" si="1"/>
        <v>26695455.63</v>
      </c>
      <c r="G4" s="54">
        <f t="shared" si="1"/>
        <v>23388521.49</v>
      </c>
      <c r="H4" s="54">
        <f t="shared" si="1"/>
        <v>16823180.69</v>
      </c>
      <c r="I4" s="54">
        <f t="shared" si="1"/>
        <v>12797277.96</v>
      </c>
      <c r="J4" s="54">
        <f t="shared" si="1"/>
        <v>17746386.44</v>
      </c>
      <c r="K4" s="54">
        <f t="shared" si="1"/>
        <v>190641.0325</v>
      </c>
      <c r="L4" s="54">
        <f t="shared" si="1"/>
        <v>19273100.43</v>
      </c>
      <c r="M4" s="54">
        <f t="shared" si="1"/>
        <v>4822008.802</v>
      </c>
      <c r="N4" s="54">
        <f t="shared" si="1"/>
        <v>29892869.39</v>
      </c>
      <c r="O4" s="54">
        <f t="shared" si="1"/>
        <v>9920668.773</v>
      </c>
      <c r="P4" s="54">
        <f t="shared" si="1"/>
        <v>272547779.9</v>
      </c>
      <c r="R4" s="72">
        <v>3.1270237879610002E7</v>
      </c>
      <c r="S4" s="72">
        <v>4.0429456437419996E7</v>
      </c>
      <c r="T4" s="72">
        <v>3.929797491251E7</v>
      </c>
      <c r="U4" s="72">
        <v>2.669545563278E7</v>
      </c>
      <c r="V4" s="72">
        <v>2.338852149007E7</v>
      </c>
      <c r="W4" s="72">
        <v>1.68231806868E7</v>
      </c>
      <c r="X4" s="72">
        <v>1.279727795625E7</v>
      </c>
      <c r="Y4" s="72">
        <v>1.7746386435459998E7</v>
      </c>
      <c r="Z4" s="72">
        <v>190641.03246000002</v>
      </c>
      <c r="AA4" s="72">
        <v>1.9273100429700002E7</v>
      </c>
      <c r="AB4" s="72">
        <v>4822008.80222</v>
      </c>
      <c r="AC4" s="72">
        <v>2.989286939029E7</v>
      </c>
      <c r="AD4" s="72">
        <v>9920668.77334</v>
      </c>
      <c r="AE4" s="72">
        <v>2.7254777985891E8</v>
      </c>
      <c r="AF4" s="66">
        <v>0.0</v>
      </c>
    </row>
    <row r="5" ht="18.0" customHeight="1">
      <c r="A5" s="7"/>
      <c r="B5" s="12" t="s">
        <v>21</v>
      </c>
      <c r="C5" s="14">
        <f t="shared" ref="C5:P5" si="2">C6+C8-(C7*0.4)-(C9*0.3)</f>
        <v>6441104.794</v>
      </c>
      <c r="D5" s="14">
        <f t="shared" si="2"/>
        <v>8889426.69</v>
      </c>
      <c r="E5" s="14">
        <f t="shared" si="2"/>
        <v>7194475.687</v>
      </c>
      <c r="F5" s="14">
        <f t="shared" si="2"/>
        <v>5895282.213</v>
      </c>
      <c r="G5" s="14">
        <f t="shared" si="2"/>
        <v>4394264.005</v>
      </c>
      <c r="H5" s="14">
        <f t="shared" si="2"/>
        <v>2450648.791</v>
      </c>
      <c r="I5" s="14">
        <f t="shared" si="2"/>
        <v>2245653.533</v>
      </c>
      <c r="J5" s="14">
        <f t="shared" si="2"/>
        <v>2723781.289</v>
      </c>
      <c r="K5" s="14">
        <f t="shared" si="2"/>
        <v>61475.44994</v>
      </c>
      <c r="L5" s="14">
        <f t="shared" si="2"/>
        <v>2775003.851</v>
      </c>
      <c r="M5" s="14">
        <f t="shared" si="2"/>
        <v>622160.3203</v>
      </c>
      <c r="N5" s="14">
        <f t="shared" si="2"/>
        <v>2583626.351</v>
      </c>
      <c r="O5" s="14">
        <f t="shared" si="2"/>
        <v>542980.9809</v>
      </c>
      <c r="P5" s="14">
        <f t="shared" si="2"/>
        <v>46819883.95</v>
      </c>
      <c r="R5" s="70">
        <v>3369846.79768</v>
      </c>
      <c r="S5" s="70">
        <v>6393313.56699</v>
      </c>
      <c r="T5" s="70">
        <v>3728832.84162</v>
      </c>
      <c r="U5" s="70">
        <v>1887783.74463</v>
      </c>
      <c r="V5" s="70">
        <v>2297713.42971</v>
      </c>
      <c r="W5" s="70">
        <v>1078633.03372</v>
      </c>
      <c r="X5" s="70">
        <v>1068439.73673</v>
      </c>
      <c r="Y5" s="70">
        <v>508895.62338</v>
      </c>
      <c r="Z5" s="70">
        <v>58357.92905</v>
      </c>
      <c r="AA5" s="70">
        <v>814539.15284</v>
      </c>
      <c r="AB5" s="70">
        <v>376983.55605</v>
      </c>
      <c r="AC5" s="70">
        <v>1383378.41103</v>
      </c>
      <c r="AD5" s="70">
        <v>576735.13636</v>
      </c>
      <c r="AE5" s="70">
        <v>2.3543452959790003E7</v>
      </c>
      <c r="AF5" s="66">
        <v>0.0</v>
      </c>
    </row>
    <row r="6" ht="18.0" customHeight="1">
      <c r="A6" s="7"/>
      <c r="B6" s="17" t="s">
        <v>22</v>
      </c>
      <c r="C6" s="18">
        <f t="shared" ref="C6:P6" si="3">+R5</f>
        <v>3369846.798</v>
      </c>
      <c r="D6" s="18">
        <f t="shared" si="3"/>
        <v>6393313.567</v>
      </c>
      <c r="E6" s="18">
        <f t="shared" si="3"/>
        <v>3728832.842</v>
      </c>
      <c r="F6" s="18">
        <f t="shared" si="3"/>
        <v>1887783.745</v>
      </c>
      <c r="G6" s="18">
        <f t="shared" si="3"/>
        <v>2297713.43</v>
      </c>
      <c r="H6" s="18">
        <f t="shared" si="3"/>
        <v>1078633.034</v>
      </c>
      <c r="I6" s="18">
        <f t="shared" si="3"/>
        <v>1068439.737</v>
      </c>
      <c r="J6" s="18">
        <f t="shared" si="3"/>
        <v>508895.6234</v>
      </c>
      <c r="K6" s="18">
        <f t="shared" si="3"/>
        <v>58357.92905</v>
      </c>
      <c r="L6" s="18">
        <f t="shared" si="3"/>
        <v>814539.1528</v>
      </c>
      <c r="M6" s="18">
        <f t="shared" si="3"/>
        <v>376983.5561</v>
      </c>
      <c r="N6" s="18">
        <f t="shared" si="3"/>
        <v>1383378.411</v>
      </c>
      <c r="O6" s="18">
        <f t="shared" si="3"/>
        <v>576735.1364</v>
      </c>
      <c r="P6" s="18">
        <f t="shared" si="3"/>
        <v>23543452.96</v>
      </c>
      <c r="R6" s="69">
        <v>2160621.9294000003</v>
      </c>
      <c r="S6" s="69">
        <v>3812330.22201</v>
      </c>
      <c r="T6" s="69">
        <v>2180346.0870100004</v>
      </c>
      <c r="U6" s="69">
        <v>688270.2514</v>
      </c>
      <c r="V6" s="69">
        <v>1290784.62081</v>
      </c>
      <c r="W6" s="69">
        <v>303442.12014</v>
      </c>
      <c r="X6" s="69">
        <v>379619.4816</v>
      </c>
      <c r="Y6" s="69">
        <v>202933.39596</v>
      </c>
      <c r="Z6" s="69">
        <v>36127.42914</v>
      </c>
      <c r="AA6" s="69">
        <v>259579.46703</v>
      </c>
      <c r="AB6" s="69">
        <v>208799.20615</v>
      </c>
      <c r="AC6" s="69">
        <v>698419.3866699999</v>
      </c>
      <c r="AD6" s="69">
        <v>207810.0</v>
      </c>
      <c r="AE6" s="69">
        <v>1.242908359732E7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2160621.929</v>
      </c>
      <c r="D7" s="18">
        <f t="shared" si="4"/>
        <v>3812330.222</v>
      </c>
      <c r="E7" s="18">
        <f t="shared" si="4"/>
        <v>2180346.087</v>
      </c>
      <c r="F7" s="18">
        <f t="shared" si="4"/>
        <v>688270.2514</v>
      </c>
      <c r="G7" s="18">
        <f t="shared" si="4"/>
        <v>1290784.621</v>
      </c>
      <c r="H7" s="18">
        <f t="shared" si="4"/>
        <v>303442.1201</v>
      </c>
      <c r="I7" s="18">
        <f t="shared" si="4"/>
        <v>379619.4816</v>
      </c>
      <c r="J7" s="18">
        <f t="shared" si="4"/>
        <v>202933.396</v>
      </c>
      <c r="K7" s="18">
        <f t="shared" si="4"/>
        <v>36127.42914</v>
      </c>
      <c r="L7" s="18">
        <f t="shared" si="4"/>
        <v>259579.467</v>
      </c>
      <c r="M7" s="18">
        <f t="shared" si="4"/>
        <v>208799.2062</v>
      </c>
      <c r="N7" s="18">
        <f t="shared" si="4"/>
        <v>698419.3867</v>
      </c>
      <c r="O7" s="18">
        <f t="shared" si="4"/>
        <v>207810</v>
      </c>
      <c r="P7" s="18">
        <f t="shared" si="4"/>
        <v>12429083.6</v>
      </c>
      <c r="R7" s="70">
        <v>4233895.462619999</v>
      </c>
      <c r="S7" s="70">
        <v>4688083.2967</v>
      </c>
      <c r="T7" s="70">
        <v>4679108.29739</v>
      </c>
      <c r="U7" s="70">
        <v>4583277.09512</v>
      </c>
      <c r="V7" s="70">
        <v>2865863.1031</v>
      </c>
      <c r="W7" s="70">
        <v>1593661.2493099999</v>
      </c>
      <c r="X7" s="70">
        <v>1479744.45973</v>
      </c>
      <c r="Y7" s="70">
        <v>2369624.0980700003</v>
      </c>
      <c r="Z7" s="70">
        <v>18762.64291</v>
      </c>
      <c r="AA7" s="70">
        <v>2170402.7158000004</v>
      </c>
      <c r="AB7" s="70">
        <v>351447.06001</v>
      </c>
      <c r="AC7" s="70">
        <v>1884742.4968299998</v>
      </c>
      <c r="AD7" s="70">
        <v>59952.31457</v>
      </c>
      <c r="AE7" s="70">
        <v>3.097856429216E7</v>
      </c>
      <c r="AF7" s="66">
        <v>0.0</v>
      </c>
    </row>
    <row r="8" ht="18.0" customHeight="1">
      <c r="A8" s="7"/>
      <c r="B8" s="17" t="s">
        <v>24</v>
      </c>
      <c r="C8" s="18">
        <f t="shared" ref="C8:P8" si="5">+R7</f>
        <v>4233895.463</v>
      </c>
      <c r="D8" s="18">
        <f t="shared" si="5"/>
        <v>4688083.297</v>
      </c>
      <c r="E8" s="18">
        <f t="shared" si="5"/>
        <v>4679108.297</v>
      </c>
      <c r="F8" s="18">
        <f t="shared" si="5"/>
        <v>4583277.095</v>
      </c>
      <c r="G8" s="18">
        <f t="shared" si="5"/>
        <v>2865863.103</v>
      </c>
      <c r="H8" s="18">
        <f t="shared" si="5"/>
        <v>1593661.249</v>
      </c>
      <c r="I8" s="18">
        <f t="shared" si="5"/>
        <v>1479744.46</v>
      </c>
      <c r="J8" s="18">
        <f t="shared" si="5"/>
        <v>2369624.098</v>
      </c>
      <c r="K8" s="18">
        <f t="shared" si="5"/>
        <v>18762.64291</v>
      </c>
      <c r="L8" s="18">
        <f t="shared" si="5"/>
        <v>2170402.716</v>
      </c>
      <c r="M8" s="18">
        <f t="shared" si="5"/>
        <v>351447.06</v>
      </c>
      <c r="N8" s="18">
        <f t="shared" si="5"/>
        <v>1884742.497</v>
      </c>
      <c r="O8" s="18">
        <f t="shared" si="5"/>
        <v>59952.31457</v>
      </c>
      <c r="P8" s="18">
        <f t="shared" si="5"/>
        <v>30978564.29</v>
      </c>
      <c r="R8" s="69">
        <v>994628.98337</v>
      </c>
      <c r="S8" s="69">
        <v>2223460.28154</v>
      </c>
      <c r="T8" s="69">
        <v>1137756.7228299999</v>
      </c>
      <c r="U8" s="69">
        <v>1001568.41911</v>
      </c>
      <c r="V8" s="69">
        <v>843328.9330900001</v>
      </c>
      <c r="W8" s="69">
        <v>334228.8147</v>
      </c>
      <c r="X8" s="69">
        <v>502276.23676999996</v>
      </c>
      <c r="Y8" s="69">
        <v>245216.91383</v>
      </c>
      <c r="Z8" s="69">
        <v>3980.50123</v>
      </c>
      <c r="AA8" s="69">
        <v>353687.43685</v>
      </c>
      <c r="AB8" s="69">
        <v>75835.37781</v>
      </c>
      <c r="AC8" s="69">
        <v>1350422.67516</v>
      </c>
      <c r="AD8" s="69">
        <v>35274.9</v>
      </c>
      <c r="AE8" s="69">
        <v>9101666.196290001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994628.9834</v>
      </c>
      <c r="D9" s="18">
        <f t="shared" si="6"/>
        <v>2223460.282</v>
      </c>
      <c r="E9" s="18">
        <f t="shared" si="6"/>
        <v>1137756.723</v>
      </c>
      <c r="F9" s="18">
        <f t="shared" si="6"/>
        <v>1001568.419</v>
      </c>
      <c r="G9" s="18">
        <f t="shared" si="6"/>
        <v>843328.9331</v>
      </c>
      <c r="H9" s="18">
        <f t="shared" si="6"/>
        <v>334228.8147</v>
      </c>
      <c r="I9" s="18">
        <f t="shared" si="6"/>
        <v>502276.2368</v>
      </c>
      <c r="J9" s="18">
        <f t="shared" si="6"/>
        <v>245216.9138</v>
      </c>
      <c r="K9" s="18">
        <f t="shared" si="6"/>
        <v>3980.50123</v>
      </c>
      <c r="L9" s="18">
        <f t="shared" si="6"/>
        <v>353687.4369</v>
      </c>
      <c r="M9" s="18">
        <f t="shared" si="6"/>
        <v>75835.37781</v>
      </c>
      <c r="N9" s="18">
        <f t="shared" si="6"/>
        <v>1350422.675</v>
      </c>
      <c r="O9" s="18">
        <f t="shared" si="6"/>
        <v>35274.9</v>
      </c>
      <c r="P9" s="18">
        <f t="shared" si="6"/>
        <v>9101666.196</v>
      </c>
      <c r="R9" s="69">
        <v>4475412.75925</v>
      </c>
      <c r="S9" s="69">
        <v>3839467.08801</v>
      </c>
      <c r="T9" s="69">
        <v>4788040.1502600005</v>
      </c>
      <c r="U9" s="69">
        <v>4641035.634649999</v>
      </c>
      <c r="V9" s="69">
        <v>3690508.14519</v>
      </c>
      <c r="W9" s="69">
        <v>2176182.56355</v>
      </c>
      <c r="X9" s="69">
        <v>1331919.2851099998</v>
      </c>
      <c r="Y9" s="69">
        <v>8552.86643</v>
      </c>
      <c r="Z9" s="69">
        <v>27774.55954</v>
      </c>
      <c r="AA9" s="69">
        <v>892550.5193099999</v>
      </c>
      <c r="AB9" s="69">
        <v>256245.56579</v>
      </c>
      <c r="AC9" s="69">
        <v>4249433.9878</v>
      </c>
      <c r="AD9" s="69">
        <v>17668.69575</v>
      </c>
      <c r="AE9" s="69">
        <v>3.0394791820639998E7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11460544.21</v>
      </c>
      <c r="D10" s="14">
        <f t="shared" si="7"/>
        <v>13892055.89</v>
      </c>
      <c r="E10" s="14">
        <f t="shared" si="7"/>
        <v>14786992.54</v>
      </c>
      <c r="F10" s="14">
        <f t="shared" si="7"/>
        <v>9474863.52</v>
      </c>
      <c r="G10" s="14">
        <f t="shared" si="7"/>
        <v>8785594.731</v>
      </c>
      <c r="H10" s="14">
        <f t="shared" si="7"/>
        <v>5001521.416</v>
      </c>
      <c r="I10" s="14">
        <f t="shared" si="7"/>
        <v>3057595.201</v>
      </c>
      <c r="J10" s="14">
        <f t="shared" si="7"/>
        <v>3964793.451</v>
      </c>
      <c r="K10" s="14">
        <f t="shared" si="7"/>
        <v>47451.4507</v>
      </c>
      <c r="L10" s="14">
        <f t="shared" si="7"/>
        <v>5274140.229</v>
      </c>
      <c r="M10" s="14">
        <f t="shared" si="7"/>
        <v>751825.1965</v>
      </c>
      <c r="N10" s="14">
        <f t="shared" si="7"/>
        <v>8714334.211</v>
      </c>
      <c r="O10" s="14">
        <f t="shared" si="7"/>
        <v>1983132.978</v>
      </c>
      <c r="P10" s="14">
        <f t="shared" si="7"/>
        <v>87194845.02</v>
      </c>
      <c r="R10" s="69">
        <v>6983103.19364</v>
      </c>
      <c r="S10" s="69">
        <v>1.005233289696E7</v>
      </c>
      <c r="T10" s="69">
        <v>9994796.63981</v>
      </c>
      <c r="U10" s="69">
        <v>4831222.04954</v>
      </c>
      <c r="V10" s="69">
        <v>5092969.299439999</v>
      </c>
      <c r="W10" s="69">
        <v>2825009.43565</v>
      </c>
      <c r="X10" s="69">
        <v>1722422.13332</v>
      </c>
      <c r="Y10" s="69">
        <v>3954480.85229</v>
      </c>
      <c r="Z10" s="69">
        <v>19269.52639</v>
      </c>
      <c r="AA10" s="69">
        <v>4381212.9759</v>
      </c>
      <c r="AB10" s="69">
        <v>494739.18123000005</v>
      </c>
      <c r="AC10" s="69">
        <v>4464757.326939999</v>
      </c>
      <c r="AD10" s="69">
        <v>1964190.5152</v>
      </c>
      <c r="AE10" s="69">
        <v>5.678050602631E7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4475412.759</v>
      </c>
      <c r="D11" s="18">
        <f t="shared" si="8"/>
        <v>3839467.088</v>
      </c>
      <c r="E11" s="18">
        <f t="shared" si="8"/>
        <v>4788040.15</v>
      </c>
      <c r="F11" s="18">
        <f t="shared" si="8"/>
        <v>4641035.635</v>
      </c>
      <c r="G11" s="18">
        <f t="shared" si="8"/>
        <v>3690508.145</v>
      </c>
      <c r="H11" s="18">
        <f t="shared" si="8"/>
        <v>2176182.564</v>
      </c>
      <c r="I11" s="18">
        <f t="shared" si="8"/>
        <v>1331919.285</v>
      </c>
      <c r="J11" s="18">
        <f t="shared" si="8"/>
        <v>8552.86643</v>
      </c>
      <c r="K11" s="18">
        <f t="shared" si="8"/>
        <v>27774.55954</v>
      </c>
      <c r="L11" s="18">
        <f t="shared" si="8"/>
        <v>892550.5193</v>
      </c>
      <c r="M11" s="18">
        <f t="shared" si="8"/>
        <v>256245.5658</v>
      </c>
      <c r="N11" s="18">
        <f t="shared" si="8"/>
        <v>4249433.988</v>
      </c>
      <c r="O11" s="18">
        <f t="shared" si="8"/>
        <v>17668.69575</v>
      </c>
      <c r="P11" s="18">
        <f t="shared" si="8"/>
        <v>30394791.82</v>
      </c>
      <c r="R11" s="69">
        <v>2028.2567</v>
      </c>
      <c r="S11" s="69">
        <v>255.90307</v>
      </c>
      <c r="T11" s="69">
        <v>4155.7487200000005</v>
      </c>
      <c r="U11" s="69">
        <v>2605.83605</v>
      </c>
      <c r="V11" s="69">
        <v>2117.28608</v>
      </c>
      <c r="W11" s="69">
        <v>329.41633</v>
      </c>
      <c r="X11" s="69">
        <v>3253.78279</v>
      </c>
      <c r="Y11" s="69">
        <v>1759.73216</v>
      </c>
      <c r="Z11" s="69">
        <v>407.36477</v>
      </c>
      <c r="AA11" s="69">
        <v>376.734</v>
      </c>
      <c r="AB11" s="69">
        <v>840.4494599999999</v>
      </c>
      <c r="AC11" s="69">
        <v>142.89635</v>
      </c>
      <c r="AD11" s="69">
        <v>1273.7666399999998</v>
      </c>
      <c r="AE11" s="69">
        <v>19547.17312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6983103.194</v>
      </c>
      <c r="D12" s="18">
        <f t="shared" si="9"/>
        <v>10052332.9</v>
      </c>
      <c r="E12" s="18">
        <f t="shared" si="9"/>
        <v>9994796.64</v>
      </c>
      <c r="F12" s="18">
        <f t="shared" si="9"/>
        <v>4831222.05</v>
      </c>
      <c r="G12" s="18">
        <f t="shared" si="9"/>
        <v>5092969.299</v>
      </c>
      <c r="H12" s="18">
        <f t="shared" si="9"/>
        <v>2825009.436</v>
      </c>
      <c r="I12" s="18">
        <f t="shared" si="9"/>
        <v>1722422.133</v>
      </c>
      <c r="J12" s="18">
        <f t="shared" si="9"/>
        <v>3954480.852</v>
      </c>
      <c r="K12" s="18">
        <f t="shared" si="9"/>
        <v>19269.52639</v>
      </c>
      <c r="L12" s="18">
        <f t="shared" si="9"/>
        <v>4381212.976</v>
      </c>
      <c r="M12" s="18">
        <f t="shared" si="9"/>
        <v>494739.1812</v>
      </c>
      <c r="N12" s="18">
        <f t="shared" si="9"/>
        <v>4464757.327</v>
      </c>
      <c r="O12" s="18">
        <f t="shared" si="9"/>
        <v>1964190.515</v>
      </c>
      <c r="P12" s="18">
        <f t="shared" si="9"/>
        <v>56780506.03</v>
      </c>
    </row>
    <row r="13" ht="20.25" customHeight="1">
      <c r="A13" s="7"/>
      <c r="B13" s="17" t="s">
        <v>250</v>
      </c>
      <c r="C13" s="18">
        <f t="shared" ref="C13:P13" si="10">+R11</f>
        <v>2028.2567</v>
      </c>
      <c r="D13" s="18">
        <f t="shared" si="10"/>
        <v>255.90307</v>
      </c>
      <c r="E13" s="18">
        <f t="shared" si="10"/>
        <v>4155.74872</v>
      </c>
      <c r="F13" s="18">
        <f t="shared" si="10"/>
        <v>2605.83605</v>
      </c>
      <c r="G13" s="18">
        <f t="shared" si="10"/>
        <v>2117.28608</v>
      </c>
      <c r="H13" s="18">
        <f t="shared" si="10"/>
        <v>329.41633</v>
      </c>
      <c r="I13" s="18">
        <f t="shared" si="10"/>
        <v>3253.78279</v>
      </c>
      <c r="J13" s="18">
        <f t="shared" si="10"/>
        <v>1759.73216</v>
      </c>
      <c r="K13" s="18">
        <f t="shared" si="10"/>
        <v>407.36477</v>
      </c>
      <c r="L13" s="18">
        <f t="shared" si="10"/>
        <v>376.734</v>
      </c>
      <c r="M13" s="18">
        <f t="shared" si="10"/>
        <v>840.44946</v>
      </c>
      <c r="N13" s="18">
        <f t="shared" si="10"/>
        <v>142.89635</v>
      </c>
      <c r="O13" s="18">
        <f t="shared" si="10"/>
        <v>1273.76664</v>
      </c>
      <c r="P13" s="18">
        <f t="shared" si="10"/>
        <v>19547.17312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</row>
    <row r="16" ht="19.5" customHeight="1">
      <c r="B16" s="19" t="s">
        <v>251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</row>
    <row r="17" ht="19.5" customHeight="1">
      <c r="B17" s="26" t="s">
        <v>32</v>
      </c>
      <c r="C17" s="27">
        <f t="shared" ref="C17:P17" si="12">C16*C10</f>
        <v>332355.7821</v>
      </c>
      <c r="D17" s="27">
        <f t="shared" si="12"/>
        <v>402869.6208</v>
      </c>
      <c r="E17" s="27">
        <f t="shared" si="12"/>
        <v>428822.7836</v>
      </c>
      <c r="F17" s="27">
        <f t="shared" si="12"/>
        <v>274771.0421</v>
      </c>
      <c r="G17" s="27">
        <f t="shared" si="12"/>
        <v>254782.2472</v>
      </c>
      <c r="H17" s="27">
        <f t="shared" si="12"/>
        <v>145044.1211</v>
      </c>
      <c r="I17" s="27">
        <f t="shared" si="12"/>
        <v>88670.26084</v>
      </c>
      <c r="J17" s="27">
        <f t="shared" si="12"/>
        <v>114979.0101</v>
      </c>
      <c r="K17" s="27">
        <f t="shared" si="12"/>
        <v>1376.09207</v>
      </c>
      <c r="L17" s="27">
        <f t="shared" si="12"/>
        <v>152950.0666</v>
      </c>
      <c r="M17" s="27">
        <f t="shared" si="12"/>
        <v>21802.9307</v>
      </c>
      <c r="N17" s="27">
        <f t="shared" si="12"/>
        <v>252715.6921</v>
      </c>
      <c r="O17" s="27">
        <f t="shared" si="12"/>
        <v>57510.85635</v>
      </c>
      <c r="P17" s="27">
        <f t="shared" si="12"/>
        <v>2528650.506</v>
      </c>
    </row>
    <row r="18" ht="29.25" customHeight="1">
      <c r="B18" s="29" t="s">
        <v>252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</row>
    <row r="19" ht="21.0" customHeight="1">
      <c r="B19" s="26" t="s">
        <v>34</v>
      </c>
      <c r="C19" s="27">
        <f t="shared" ref="C19:P19" si="13">C9*C18</f>
        <v>696240.2884</v>
      </c>
      <c r="D19" s="27">
        <f t="shared" si="13"/>
        <v>1556422.197</v>
      </c>
      <c r="E19" s="27">
        <f t="shared" si="13"/>
        <v>796429.706</v>
      </c>
      <c r="F19" s="27">
        <f t="shared" si="13"/>
        <v>701097.8934</v>
      </c>
      <c r="G19" s="27">
        <f t="shared" si="13"/>
        <v>590330.2532</v>
      </c>
      <c r="H19" s="27">
        <f t="shared" si="13"/>
        <v>233960.1703</v>
      </c>
      <c r="I19" s="27">
        <f t="shared" si="13"/>
        <v>351593.3657</v>
      </c>
      <c r="J19" s="27">
        <f t="shared" si="13"/>
        <v>171651.8397</v>
      </c>
      <c r="K19" s="27">
        <f t="shared" si="13"/>
        <v>2786.350861</v>
      </c>
      <c r="L19" s="27">
        <f t="shared" si="13"/>
        <v>247581.2058</v>
      </c>
      <c r="M19" s="27">
        <f t="shared" si="13"/>
        <v>53084.76447</v>
      </c>
      <c r="N19" s="27">
        <f t="shared" si="13"/>
        <v>945295.8726</v>
      </c>
      <c r="O19" s="27">
        <f t="shared" si="13"/>
        <v>24692.43</v>
      </c>
      <c r="P19" s="27">
        <f t="shared" si="13"/>
        <v>6371166.337</v>
      </c>
    </row>
    <row r="20" ht="31.5" customHeight="1">
      <c r="B20" s="29" t="s">
        <v>253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S20" s="32"/>
    </row>
    <row r="21" ht="20.25" customHeight="1">
      <c r="B21" s="26" t="s">
        <v>36</v>
      </c>
      <c r="C21" s="27">
        <f t="shared" ref="C21:P21" si="14">C20*C4</f>
        <v>1469701.18</v>
      </c>
      <c r="D21" s="27">
        <f t="shared" si="14"/>
        <v>1900184.453</v>
      </c>
      <c r="E21" s="27">
        <f t="shared" si="14"/>
        <v>1847004.821</v>
      </c>
      <c r="F21" s="27">
        <f t="shared" si="14"/>
        <v>1254686.415</v>
      </c>
      <c r="G21" s="27">
        <f t="shared" si="14"/>
        <v>1099260.51</v>
      </c>
      <c r="H21" s="27">
        <f t="shared" si="14"/>
        <v>790689.4923</v>
      </c>
      <c r="I21" s="27">
        <f t="shared" si="14"/>
        <v>601472.0639</v>
      </c>
      <c r="J21" s="27">
        <f t="shared" si="14"/>
        <v>834080.1625</v>
      </c>
      <c r="K21" s="27">
        <f t="shared" si="14"/>
        <v>8960.128526</v>
      </c>
      <c r="L21" s="27">
        <f t="shared" si="14"/>
        <v>905835.7202</v>
      </c>
      <c r="M21" s="27">
        <f t="shared" si="14"/>
        <v>226634.4137</v>
      </c>
      <c r="N21" s="27">
        <f t="shared" si="14"/>
        <v>1404964.861</v>
      </c>
      <c r="O21" s="27">
        <f t="shared" si="14"/>
        <v>466271.4323</v>
      </c>
      <c r="P21" s="27">
        <f t="shared" si="14"/>
        <v>12809745.65</v>
      </c>
    </row>
    <row r="22" ht="32.25" customHeight="1">
      <c r="B22" s="29" t="s">
        <v>254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ht="29.25" customHeight="1">
      <c r="B26" s="39" t="s">
        <v>41</v>
      </c>
      <c r="C26" s="27">
        <f t="shared" ref="C26:P26" si="16">C5-C21</f>
        <v>4971403.613</v>
      </c>
      <c r="D26" s="27">
        <f t="shared" si="16"/>
        <v>6989242.238</v>
      </c>
      <c r="E26" s="27">
        <f t="shared" si="16"/>
        <v>5347470.866</v>
      </c>
      <c r="F26" s="27">
        <f t="shared" si="16"/>
        <v>4640595.799</v>
      </c>
      <c r="G26" s="27">
        <f t="shared" si="16"/>
        <v>3295003.495</v>
      </c>
      <c r="H26" s="27">
        <f t="shared" si="16"/>
        <v>1659959.298</v>
      </c>
      <c r="I26" s="27">
        <f t="shared" si="16"/>
        <v>1644181.469</v>
      </c>
      <c r="J26" s="27">
        <f t="shared" si="16"/>
        <v>1889701.126</v>
      </c>
      <c r="K26" s="27">
        <f t="shared" si="16"/>
        <v>52515.32141</v>
      </c>
      <c r="L26" s="27">
        <f t="shared" si="16"/>
        <v>1869168.131</v>
      </c>
      <c r="M26" s="27">
        <f t="shared" si="16"/>
        <v>395525.9066</v>
      </c>
      <c r="N26" s="27">
        <f t="shared" si="16"/>
        <v>1178661.489</v>
      </c>
      <c r="O26" s="27">
        <f t="shared" si="16"/>
        <v>76709.54858</v>
      </c>
      <c r="P26" s="27">
        <f t="shared" si="16"/>
        <v>34010138.3</v>
      </c>
    </row>
    <row r="27" ht="18.75" customHeight="1">
      <c r="B27" s="40" t="s">
        <v>42</v>
      </c>
      <c r="C27" s="41">
        <f t="shared" ref="C27:P27" si="17">C26/C17</f>
        <v>14.9580777</v>
      </c>
      <c r="D27" s="41">
        <f t="shared" si="17"/>
        <v>17.34864551</v>
      </c>
      <c r="E27" s="41">
        <f t="shared" si="17"/>
        <v>12.47011836</v>
      </c>
      <c r="F27" s="41">
        <f t="shared" si="17"/>
        <v>16.88895512</v>
      </c>
      <c r="G27" s="41">
        <f t="shared" si="17"/>
        <v>12.93262592</v>
      </c>
      <c r="H27" s="41">
        <f t="shared" si="17"/>
        <v>11.44451279</v>
      </c>
      <c r="I27" s="41">
        <f t="shared" si="17"/>
        <v>18.54264838</v>
      </c>
      <c r="J27" s="41">
        <f t="shared" si="17"/>
        <v>16.43518348</v>
      </c>
      <c r="K27" s="41">
        <f t="shared" si="17"/>
        <v>38.16265099</v>
      </c>
      <c r="L27" s="41">
        <f t="shared" si="17"/>
        <v>12.22077356</v>
      </c>
      <c r="M27" s="41">
        <f t="shared" si="17"/>
        <v>18.14095142</v>
      </c>
      <c r="N27" s="41">
        <f t="shared" si="17"/>
        <v>4.663982198</v>
      </c>
      <c r="O27" s="41">
        <f t="shared" si="17"/>
        <v>1.333827271</v>
      </c>
      <c r="P27" s="41">
        <f t="shared" si="17"/>
        <v>13.44991656</v>
      </c>
    </row>
    <row r="28" ht="18.75" customHeight="1">
      <c r="B28" s="40" t="s">
        <v>43</v>
      </c>
      <c r="C28" s="41">
        <f t="shared" ref="C28:P28" si="18">((C26)/C10)*100</f>
        <v>43.37842534</v>
      </c>
      <c r="D28" s="41">
        <f t="shared" si="18"/>
        <v>50.31107198</v>
      </c>
      <c r="E28" s="41">
        <f t="shared" si="18"/>
        <v>36.16334324</v>
      </c>
      <c r="F28" s="41">
        <f t="shared" si="18"/>
        <v>48.97796985</v>
      </c>
      <c r="G28" s="41">
        <f t="shared" si="18"/>
        <v>37.50461517</v>
      </c>
      <c r="H28" s="41">
        <f t="shared" si="18"/>
        <v>33.18908709</v>
      </c>
      <c r="I28" s="41">
        <f t="shared" si="18"/>
        <v>53.77368032</v>
      </c>
      <c r="J28" s="41">
        <f t="shared" si="18"/>
        <v>47.66203208</v>
      </c>
      <c r="K28" s="41">
        <f t="shared" si="18"/>
        <v>110.6716879</v>
      </c>
      <c r="L28" s="41">
        <f t="shared" si="18"/>
        <v>35.44024333</v>
      </c>
      <c r="M28" s="41">
        <f t="shared" si="18"/>
        <v>52.60875911</v>
      </c>
      <c r="N28" s="41">
        <f t="shared" si="18"/>
        <v>13.52554838</v>
      </c>
      <c r="O28" s="41">
        <f t="shared" si="18"/>
        <v>3.868099086</v>
      </c>
      <c r="P28" s="41">
        <f t="shared" si="18"/>
        <v>39.00475801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ht="28.5" customHeight="1">
      <c r="B30" s="39" t="s">
        <v>45</v>
      </c>
      <c r="C30" s="27">
        <f t="shared" ref="C30:P30" si="19">C6-(0.4*C7)+C19-C21</f>
        <v>1732137.134</v>
      </c>
      <c r="D30" s="27">
        <f t="shared" si="19"/>
        <v>4524619.223</v>
      </c>
      <c r="E30" s="27">
        <f t="shared" si="19"/>
        <v>1806119.292</v>
      </c>
      <c r="F30" s="27">
        <f t="shared" si="19"/>
        <v>1058887.123</v>
      </c>
      <c r="G30" s="27">
        <f t="shared" si="19"/>
        <v>1272469.325</v>
      </c>
      <c r="H30" s="27">
        <f t="shared" si="19"/>
        <v>400526.8637</v>
      </c>
      <c r="I30" s="27">
        <f t="shared" si="19"/>
        <v>666713.2459</v>
      </c>
      <c r="J30" s="27">
        <f t="shared" si="19"/>
        <v>-234706.0578</v>
      </c>
      <c r="K30" s="27">
        <f t="shared" si="19"/>
        <v>37733.17973</v>
      </c>
      <c r="L30" s="27">
        <f t="shared" si="19"/>
        <v>52452.85163</v>
      </c>
      <c r="M30" s="27">
        <f t="shared" si="19"/>
        <v>119914.2244</v>
      </c>
      <c r="N30" s="27">
        <f t="shared" si="19"/>
        <v>644341.6676</v>
      </c>
      <c r="O30" s="27">
        <f t="shared" si="19"/>
        <v>52032.13401</v>
      </c>
      <c r="P30" s="27">
        <f t="shared" si="19"/>
        <v>12133240.2</v>
      </c>
    </row>
    <row r="31" ht="18.75" customHeight="1">
      <c r="B31" s="40" t="s">
        <v>42</v>
      </c>
      <c r="C31" s="41">
        <f t="shared" ref="C31:P31" si="20">C30/C17</f>
        <v>5.2116955</v>
      </c>
      <c r="D31" s="41">
        <f t="shared" si="20"/>
        <v>11.23097645</v>
      </c>
      <c r="E31" s="41">
        <f t="shared" si="20"/>
        <v>4.211808143</v>
      </c>
      <c r="F31" s="41">
        <f t="shared" si="20"/>
        <v>3.853707125</v>
      </c>
      <c r="G31" s="41">
        <f t="shared" si="20"/>
        <v>4.994340613</v>
      </c>
      <c r="H31" s="41">
        <f t="shared" si="20"/>
        <v>2.761413981</v>
      </c>
      <c r="I31" s="41">
        <f t="shared" si="20"/>
        <v>7.519017533</v>
      </c>
      <c r="J31" s="41">
        <f t="shared" si="20"/>
        <v>-2.041294821</v>
      </c>
      <c r="K31" s="41">
        <f t="shared" si="20"/>
        <v>27.42053424</v>
      </c>
      <c r="L31" s="41">
        <f t="shared" si="20"/>
        <v>0.3429410184</v>
      </c>
      <c r="M31" s="41">
        <f t="shared" si="20"/>
        <v>5.499913109</v>
      </c>
      <c r="N31" s="41">
        <f t="shared" si="20"/>
        <v>2.549670193</v>
      </c>
      <c r="O31" s="41">
        <f t="shared" si="20"/>
        <v>0.9047358588</v>
      </c>
      <c r="P31" s="41">
        <f t="shared" si="20"/>
        <v>4.798306519</v>
      </c>
    </row>
    <row r="32" ht="18.75" customHeight="1">
      <c r="B32" s="40" t="s">
        <v>43</v>
      </c>
      <c r="C32" s="41">
        <f t="shared" ref="C32:P32" si="21">((C30/C10)*100)</f>
        <v>15.11391695</v>
      </c>
      <c r="D32" s="41">
        <f t="shared" si="21"/>
        <v>32.5698317</v>
      </c>
      <c r="E32" s="41">
        <f t="shared" si="21"/>
        <v>12.21424361</v>
      </c>
      <c r="F32" s="41">
        <f t="shared" si="21"/>
        <v>11.17575066</v>
      </c>
      <c r="G32" s="41">
        <f t="shared" si="21"/>
        <v>14.48358778</v>
      </c>
      <c r="H32" s="41">
        <f t="shared" si="21"/>
        <v>8.008100544</v>
      </c>
      <c r="I32" s="41">
        <f t="shared" si="21"/>
        <v>21.80515085</v>
      </c>
      <c r="J32" s="41">
        <f t="shared" si="21"/>
        <v>-5.919754981</v>
      </c>
      <c r="K32" s="41">
        <f t="shared" si="21"/>
        <v>79.51954929</v>
      </c>
      <c r="L32" s="41">
        <f t="shared" si="21"/>
        <v>0.9945289535</v>
      </c>
      <c r="M32" s="41">
        <f t="shared" si="21"/>
        <v>15.94974802</v>
      </c>
      <c r="N32" s="41">
        <f t="shared" si="21"/>
        <v>7.394043561</v>
      </c>
      <c r="O32" s="41">
        <f t="shared" si="21"/>
        <v>2.623733991</v>
      </c>
      <c r="P32" s="41">
        <f t="shared" si="21"/>
        <v>13.9150889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6.71"/>
    <col customWidth="1" min="12" max="14" width="8.71"/>
    <col customWidth="1" min="15" max="15" width="9.86"/>
    <col customWidth="1" min="16" max="16" width="22.0"/>
    <col customWidth="1" min="17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27.0" customHeight="1">
      <c r="A2" s="7"/>
      <c r="B2" s="8" t="s">
        <v>229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</row>
    <row r="4" ht="18.0" customHeight="1">
      <c r="A4" s="7"/>
      <c r="B4" s="12" t="s">
        <v>20</v>
      </c>
      <c r="C4" s="54">
        <f t="shared" ref="C4:P4" si="1">+R4</f>
        <v>32081778.77</v>
      </c>
      <c r="D4" s="54">
        <f t="shared" si="1"/>
        <v>41707373.34</v>
      </c>
      <c r="E4" s="54">
        <f t="shared" si="1"/>
        <v>39620632.66</v>
      </c>
      <c r="F4" s="54">
        <f t="shared" si="1"/>
        <v>26241879.93</v>
      </c>
      <c r="G4" s="54">
        <f t="shared" si="1"/>
        <v>23483605.65</v>
      </c>
      <c r="H4" s="54">
        <f t="shared" si="1"/>
        <v>17181677.63</v>
      </c>
      <c r="I4" s="54">
        <f t="shared" si="1"/>
        <v>12871827.15</v>
      </c>
      <c r="J4" s="54">
        <f t="shared" si="1"/>
        <v>18045322.35</v>
      </c>
      <c r="K4" s="54">
        <f t="shared" si="1"/>
        <v>202075.2746</v>
      </c>
      <c r="L4" s="54">
        <f t="shared" si="1"/>
        <v>19684061.23</v>
      </c>
      <c r="M4" s="54">
        <f t="shared" si="1"/>
        <v>4756877.313</v>
      </c>
      <c r="N4" s="54">
        <f t="shared" si="1"/>
        <v>30980922.04</v>
      </c>
      <c r="O4" s="54">
        <f t="shared" si="1"/>
        <v>10006560.31</v>
      </c>
      <c r="P4" s="54">
        <f t="shared" si="1"/>
        <v>276864593.6</v>
      </c>
      <c r="R4" s="66">
        <v>3.208177876591E7</v>
      </c>
      <c r="S4" s="66">
        <v>4.170737334018E7</v>
      </c>
      <c r="T4" s="66">
        <v>3.96206326598E7</v>
      </c>
      <c r="U4" s="66">
        <v>2.624187993102E7</v>
      </c>
      <c r="V4" s="66">
        <v>2.3483605649189997E7</v>
      </c>
      <c r="W4" s="66">
        <v>1.718167763252E7</v>
      </c>
      <c r="X4" s="66">
        <v>1.287182714883E7</v>
      </c>
      <c r="Y4" s="66">
        <v>1.804532235461E7</v>
      </c>
      <c r="Z4" s="66">
        <v>202075.27462</v>
      </c>
      <c r="AA4" s="66">
        <v>1.9684061225220002E7</v>
      </c>
      <c r="AB4" s="66">
        <v>4756877.31262</v>
      </c>
      <c r="AC4" s="66">
        <v>3.09809220414E7</v>
      </c>
      <c r="AD4" s="66">
        <v>1.000656030963E7</v>
      </c>
      <c r="AE4" s="66">
        <v>2.7686459364555E8</v>
      </c>
      <c r="AF4" s="66">
        <v>0.0</v>
      </c>
    </row>
    <row r="5" ht="18.0" customHeight="1">
      <c r="A5" s="7"/>
      <c r="B5" s="12" t="s">
        <v>21</v>
      </c>
      <c r="C5" s="14">
        <f t="shared" ref="C5:P5" si="2">C6+C8-(C7*0.4)-(C9*0.3)</f>
        <v>6780423.726</v>
      </c>
      <c r="D5" s="14">
        <f t="shared" si="2"/>
        <v>9424793.953</v>
      </c>
      <c r="E5" s="14">
        <f t="shared" si="2"/>
        <v>7303184.715</v>
      </c>
      <c r="F5" s="14">
        <f t="shared" si="2"/>
        <v>5514761.484</v>
      </c>
      <c r="G5" s="14">
        <f t="shared" si="2"/>
        <v>4415655.063</v>
      </c>
      <c r="H5" s="14">
        <f t="shared" si="2"/>
        <v>2708255.646</v>
      </c>
      <c r="I5" s="14">
        <f t="shared" si="2"/>
        <v>2226358.925</v>
      </c>
      <c r="J5" s="14">
        <f t="shared" si="2"/>
        <v>2908511.432</v>
      </c>
      <c r="K5" s="14">
        <f t="shared" si="2"/>
        <v>54686.7641</v>
      </c>
      <c r="L5" s="14">
        <f t="shared" si="2"/>
        <v>2949533.225</v>
      </c>
      <c r="M5" s="14">
        <f t="shared" si="2"/>
        <v>502967.2629</v>
      </c>
      <c r="N5" s="14">
        <f t="shared" si="2"/>
        <v>2832787.144</v>
      </c>
      <c r="O5" s="14">
        <f t="shared" si="2"/>
        <v>549096.996</v>
      </c>
      <c r="P5" s="14">
        <f t="shared" si="2"/>
        <v>48171016.33</v>
      </c>
      <c r="R5" s="66">
        <v>3936754.24271</v>
      </c>
      <c r="S5" s="66">
        <v>7035549.88038</v>
      </c>
      <c r="T5" s="66">
        <v>3989491.3177199997</v>
      </c>
      <c r="U5" s="66">
        <v>2040413.12895</v>
      </c>
      <c r="V5" s="66">
        <v>2382697.98268</v>
      </c>
      <c r="W5" s="66">
        <v>1368950.52463</v>
      </c>
      <c r="X5" s="66">
        <v>1098551.87816</v>
      </c>
      <c r="Y5" s="66">
        <v>603672.5976399999</v>
      </c>
      <c r="Z5" s="66">
        <v>70027.12473000001</v>
      </c>
      <c r="AA5" s="66">
        <v>1013376.10479</v>
      </c>
      <c r="AB5" s="66">
        <v>349540.20408999996</v>
      </c>
      <c r="AC5" s="66">
        <v>1676077.7723800002</v>
      </c>
      <c r="AD5" s="66">
        <v>600012.8316</v>
      </c>
      <c r="AE5" s="66">
        <v>2.616511559046E7</v>
      </c>
      <c r="AF5" s="66">
        <v>0.0</v>
      </c>
    </row>
    <row r="6" ht="18.0" customHeight="1">
      <c r="A6" s="7"/>
      <c r="B6" s="17" t="s">
        <v>22</v>
      </c>
      <c r="C6" s="18">
        <f t="shared" ref="C6:P6" si="3">+R5</f>
        <v>3936754.243</v>
      </c>
      <c r="D6" s="18">
        <f t="shared" si="3"/>
        <v>7035549.88</v>
      </c>
      <c r="E6" s="18">
        <f t="shared" si="3"/>
        <v>3989491.318</v>
      </c>
      <c r="F6" s="18">
        <f t="shared" si="3"/>
        <v>2040413.129</v>
      </c>
      <c r="G6" s="18">
        <f t="shared" si="3"/>
        <v>2382697.983</v>
      </c>
      <c r="H6" s="18">
        <f t="shared" si="3"/>
        <v>1368950.525</v>
      </c>
      <c r="I6" s="18">
        <f t="shared" si="3"/>
        <v>1098551.878</v>
      </c>
      <c r="J6" s="18">
        <f t="shared" si="3"/>
        <v>603672.5976</v>
      </c>
      <c r="K6" s="18">
        <f t="shared" si="3"/>
        <v>70027.12473</v>
      </c>
      <c r="L6" s="18">
        <f t="shared" si="3"/>
        <v>1013376.105</v>
      </c>
      <c r="M6" s="18">
        <f t="shared" si="3"/>
        <v>349540.2041</v>
      </c>
      <c r="N6" s="18">
        <f t="shared" si="3"/>
        <v>1676077.772</v>
      </c>
      <c r="O6" s="18">
        <f t="shared" si="3"/>
        <v>600012.8316</v>
      </c>
      <c r="P6" s="18">
        <f t="shared" si="3"/>
        <v>26165115.59</v>
      </c>
      <c r="R6" s="66">
        <v>2602264.32608</v>
      </c>
      <c r="S6" s="66">
        <v>4584694.43103</v>
      </c>
      <c r="T6" s="66">
        <v>2316576.23107</v>
      </c>
      <c r="U6" s="66">
        <v>904474.41075</v>
      </c>
      <c r="V6" s="66">
        <v>1373497.0011</v>
      </c>
      <c r="W6" s="66">
        <v>571438.1021799999</v>
      </c>
      <c r="X6" s="66">
        <v>334233.80747</v>
      </c>
      <c r="Y6" s="66">
        <v>261767.93336000002</v>
      </c>
      <c r="Z6" s="66">
        <v>48818.622350000005</v>
      </c>
      <c r="AA6" s="66">
        <v>440238.86988</v>
      </c>
      <c r="AB6" s="66">
        <v>204232.44931999999</v>
      </c>
      <c r="AC6" s="66">
        <v>868552.29238</v>
      </c>
      <c r="AD6" s="66">
        <v>210310.0</v>
      </c>
      <c r="AE6" s="66">
        <v>1.472109847697E7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2602264.326</v>
      </c>
      <c r="D7" s="18">
        <f t="shared" si="4"/>
        <v>4584694.431</v>
      </c>
      <c r="E7" s="18">
        <f t="shared" si="4"/>
        <v>2316576.231</v>
      </c>
      <c r="F7" s="18">
        <f t="shared" si="4"/>
        <v>904474.4108</v>
      </c>
      <c r="G7" s="18">
        <f t="shared" si="4"/>
        <v>1373497.001</v>
      </c>
      <c r="H7" s="18">
        <f t="shared" si="4"/>
        <v>571438.1022</v>
      </c>
      <c r="I7" s="18">
        <f t="shared" si="4"/>
        <v>334233.8075</v>
      </c>
      <c r="J7" s="18">
        <f t="shared" si="4"/>
        <v>261767.9334</v>
      </c>
      <c r="K7" s="18">
        <f t="shared" si="4"/>
        <v>48818.62235</v>
      </c>
      <c r="L7" s="18">
        <f t="shared" si="4"/>
        <v>440238.8699</v>
      </c>
      <c r="M7" s="18">
        <f t="shared" si="4"/>
        <v>204232.4493</v>
      </c>
      <c r="N7" s="18">
        <f t="shared" si="4"/>
        <v>868552.2924</v>
      </c>
      <c r="O7" s="18">
        <f t="shared" si="4"/>
        <v>210310</v>
      </c>
      <c r="P7" s="18">
        <f t="shared" si="4"/>
        <v>14721098.48</v>
      </c>
      <c r="R7" s="66">
        <v>4259443.24292</v>
      </c>
      <c r="S7" s="66">
        <v>4911447.77713</v>
      </c>
      <c r="T7" s="66">
        <v>4588426.75684</v>
      </c>
      <c r="U7" s="66">
        <v>4138474.8979</v>
      </c>
      <c r="V7" s="66">
        <v>2787776.3214600002</v>
      </c>
      <c r="W7" s="66">
        <v>1704694.96227</v>
      </c>
      <c r="X7" s="66">
        <v>1441786.21065</v>
      </c>
      <c r="Y7" s="66">
        <v>2512577.64446</v>
      </c>
      <c r="Z7" s="66">
        <v>5407.6777999999995</v>
      </c>
      <c r="AA7" s="66">
        <v>2279250.7448899997</v>
      </c>
      <c r="AB7" s="66">
        <v>253143.50611000002</v>
      </c>
      <c r="AC7" s="66">
        <v>1928502.50744</v>
      </c>
      <c r="AD7" s="66">
        <v>35521.76442</v>
      </c>
      <c r="AE7" s="66">
        <v>3.084645401429E7</v>
      </c>
      <c r="AF7" s="66">
        <v>0.0</v>
      </c>
    </row>
    <row r="8" ht="18.0" customHeight="1">
      <c r="A8" s="7"/>
      <c r="B8" s="17" t="s">
        <v>24</v>
      </c>
      <c r="C8" s="18">
        <f t="shared" ref="C8:P8" si="5">+R7</f>
        <v>4259443.243</v>
      </c>
      <c r="D8" s="18">
        <f t="shared" si="5"/>
        <v>4911447.777</v>
      </c>
      <c r="E8" s="18">
        <f t="shared" si="5"/>
        <v>4588426.757</v>
      </c>
      <c r="F8" s="18">
        <f t="shared" si="5"/>
        <v>4138474.898</v>
      </c>
      <c r="G8" s="18">
        <f t="shared" si="5"/>
        <v>2787776.321</v>
      </c>
      <c r="H8" s="18">
        <f t="shared" si="5"/>
        <v>1704694.962</v>
      </c>
      <c r="I8" s="18">
        <f t="shared" si="5"/>
        <v>1441786.211</v>
      </c>
      <c r="J8" s="18">
        <f t="shared" si="5"/>
        <v>2512577.644</v>
      </c>
      <c r="K8" s="18">
        <f t="shared" si="5"/>
        <v>5407.6778</v>
      </c>
      <c r="L8" s="18">
        <f t="shared" si="5"/>
        <v>2279250.745</v>
      </c>
      <c r="M8" s="18">
        <f t="shared" si="5"/>
        <v>253143.5061</v>
      </c>
      <c r="N8" s="18">
        <f t="shared" si="5"/>
        <v>1928502.507</v>
      </c>
      <c r="O8" s="18">
        <f t="shared" si="5"/>
        <v>35521.76442</v>
      </c>
      <c r="P8" s="18">
        <f t="shared" si="5"/>
        <v>30846454.01</v>
      </c>
      <c r="R8" s="66">
        <v>1249560.09644</v>
      </c>
      <c r="S8" s="66">
        <v>2294419.7733299998</v>
      </c>
      <c r="T8" s="66">
        <v>1160342.8918599999</v>
      </c>
      <c r="U8" s="66">
        <v>1007789.26145</v>
      </c>
      <c r="V8" s="66">
        <v>684734.80323</v>
      </c>
      <c r="W8" s="66">
        <v>456048.66797</v>
      </c>
      <c r="X8" s="66">
        <v>600952.1369500001</v>
      </c>
      <c r="Y8" s="66">
        <v>343438.78976</v>
      </c>
      <c r="Z8" s="66">
        <v>4068.63164</v>
      </c>
      <c r="AA8" s="66">
        <v>556660.25448</v>
      </c>
      <c r="AB8" s="66">
        <v>60078.22518</v>
      </c>
      <c r="AC8" s="66">
        <v>1414574.06433</v>
      </c>
      <c r="AD8" s="66">
        <v>7712.0</v>
      </c>
      <c r="AE8" s="66">
        <v>9840379.59662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1249560.096</v>
      </c>
      <c r="D9" s="18">
        <f t="shared" si="6"/>
        <v>2294419.773</v>
      </c>
      <c r="E9" s="18">
        <f t="shared" si="6"/>
        <v>1160342.892</v>
      </c>
      <c r="F9" s="18">
        <f t="shared" si="6"/>
        <v>1007789.261</v>
      </c>
      <c r="G9" s="18">
        <f t="shared" si="6"/>
        <v>684734.8032</v>
      </c>
      <c r="H9" s="18">
        <f t="shared" si="6"/>
        <v>456048.668</v>
      </c>
      <c r="I9" s="18">
        <f t="shared" si="6"/>
        <v>600952.137</v>
      </c>
      <c r="J9" s="18">
        <f t="shared" si="6"/>
        <v>343438.7898</v>
      </c>
      <c r="K9" s="18">
        <f t="shared" si="6"/>
        <v>4068.63164</v>
      </c>
      <c r="L9" s="18">
        <f t="shared" si="6"/>
        <v>556660.2545</v>
      </c>
      <c r="M9" s="18">
        <f t="shared" si="6"/>
        <v>60078.22518</v>
      </c>
      <c r="N9" s="18">
        <f t="shared" si="6"/>
        <v>1414574.064</v>
      </c>
      <c r="O9" s="18">
        <f t="shared" si="6"/>
        <v>7712</v>
      </c>
      <c r="P9" s="18">
        <f t="shared" si="6"/>
        <v>9840379.597</v>
      </c>
      <c r="R9" s="66">
        <v>4696067.773390001</v>
      </c>
      <c r="S9" s="66">
        <v>3875894.22527</v>
      </c>
      <c r="T9" s="66">
        <v>4634304.80654</v>
      </c>
      <c r="U9" s="66">
        <v>4342203.27738</v>
      </c>
      <c r="V9" s="66">
        <v>3659229.859</v>
      </c>
      <c r="W9" s="66">
        <v>2395220.3613</v>
      </c>
      <c r="X9" s="66">
        <v>1320159.03928</v>
      </c>
      <c r="Y9" s="66">
        <v>6889.9215300000005</v>
      </c>
      <c r="Z9" s="66">
        <v>39095.47771</v>
      </c>
      <c r="AA9" s="66">
        <v>1008482.5577799999</v>
      </c>
      <c r="AB9" s="66">
        <v>270405.73517</v>
      </c>
      <c r="AC9" s="66">
        <v>4521064.78095</v>
      </c>
      <c r="AD9" s="66">
        <v>18452.31582</v>
      </c>
      <c r="AE9" s="66">
        <v>3.078747013112E7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11720427</v>
      </c>
      <c r="D10" s="14">
        <f t="shared" si="7"/>
        <v>14244174.61</v>
      </c>
      <c r="E10" s="14">
        <f t="shared" si="7"/>
        <v>14702288.23</v>
      </c>
      <c r="F10" s="14">
        <f t="shared" si="7"/>
        <v>9090118.81</v>
      </c>
      <c r="G10" s="14">
        <f t="shared" si="7"/>
        <v>8740347.909</v>
      </c>
      <c r="H10" s="14">
        <f t="shared" si="7"/>
        <v>5222519.359</v>
      </c>
      <c r="I10" s="14">
        <f t="shared" si="7"/>
        <v>3041741.279</v>
      </c>
      <c r="J10" s="14">
        <f t="shared" si="7"/>
        <v>4018375.536</v>
      </c>
      <c r="K10" s="14">
        <f t="shared" si="7"/>
        <v>59064.88651</v>
      </c>
      <c r="L10" s="14">
        <f t="shared" si="7"/>
        <v>5439916.062</v>
      </c>
      <c r="M10" s="14">
        <f t="shared" si="7"/>
        <v>774528.8665</v>
      </c>
      <c r="N10" s="14">
        <f t="shared" si="7"/>
        <v>9217554.677</v>
      </c>
      <c r="O10" s="14">
        <f t="shared" si="7"/>
        <v>1983946.636</v>
      </c>
      <c r="P10" s="14">
        <f t="shared" si="7"/>
        <v>88255003.86</v>
      </c>
      <c r="R10" s="66">
        <v>7022302.51884</v>
      </c>
      <c r="S10" s="66">
        <v>1.036824916001E7</v>
      </c>
      <c r="T10" s="66">
        <v>1.0064048632E7</v>
      </c>
      <c r="U10" s="66">
        <v>4747911.95005</v>
      </c>
      <c r="V10" s="66">
        <v>5080906.9735</v>
      </c>
      <c r="W10" s="66">
        <v>2826921.3545</v>
      </c>
      <c r="X10" s="66">
        <v>1721582.24004</v>
      </c>
      <c r="Y10" s="66">
        <v>4010602.83925</v>
      </c>
      <c r="Z10" s="66">
        <v>19969.4088</v>
      </c>
      <c r="AA10" s="66">
        <v>4431268.03633</v>
      </c>
      <c r="AB10" s="66">
        <v>503305.48731</v>
      </c>
      <c r="AC10" s="66">
        <v>4696487.39076</v>
      </c>
      <c r="AD10" s="66">
        <v>1965315.3439500001</v>
      </c>
      <c r="AE10" s="66">
        <v>5.745887133533999E7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4696067.773</v>
      </c>
      <c r="D11" s="18">
        <f t="shared" si="8"/>
        <v>3875894.225</v>
      </c>
      <c r="E11" s="18">
        <f t="shared" si="8"/>
        <v>4634304.807</v>
      </c>
      <c r="F11" s="18">
        <f t="shared" si="8"/>
        <v>4342203.277</v>
      </c>
      <c r="G11" s="18">
        <f t="shared" si="8"/>
        <v>3659229.859</v>
      </c>
      <c r="H11" s="18">
        <f t="shared" si="8"/>
        <v>2395220.361</v>
      </c>
      <c r="I11" s="18">
        <f t="shared" si="8"/>
        <v>1320159.039</v>
      </c>
      <c r="J11" s="18">
        <f t="shared" si="8"/>
        <v>6889.92153</v>
      </c>
      <c r="K11" s="18">
        <f t="shared" si="8"/>
        <v>39095.47771</v>
      </c>
      <c r="L11" s="18">
        <f t="shared" si="8"/>
        <v>1008482.558</v>
      </c>
      <c r="M11" s="18">
        <f t="shared" si="8"/>
        <v>270405.7352</v>
      </c>
      <c r="N11" s="18">
        <f t="shared" si="8"/>
        <v>4521064.781</v>
      </c>
      <c r="O11" s="18">
        <f t="shared" si="8"/>
        <v>18452.31582</v>
      </c>
      <c r="P11" s="18">
        <f t="shared" si="8"/>
        <v>30787470.13</v>
      </c>
      <c r="R11" s="66">
        <v>2056.7075800000002</v>
      </c>
      <c r="S11" s="66">
        <v>31.22785</v>
      </c>
      <c r="T11" s="66">
        <v>3934.79095</v>
      </c>
      <c r="U11" s="66">
        <v>3.5830100000000003</v>
      </c>
      <c r="V11" s="66">
        <v>211.07628</v>
      </c>
      <c r="W11" s="66">
        <v>377.64279999999997</v>
      </c>
      <c r="X11" s="66">
        <v>0.0</v>
      </c>
      <c r="Y11" s="66">
        <v>882.77496</v>
      </c>
      <c r="Z11" s="66">
        <v>0.0</v>
      </c>
      <c r="AA11" s="66">
        <v>165.46789</v>
      </c>
      <c r="AB11" s="66">
        <v>817.64399</v>
      </c>
      <c r="AC11" s="66">
        <v>2.5056100000000003</v>
      </c>
      <c r="AD11" s="66">
        <v>178.97662</v>
      </c>
      <c r="AE11" s="66">
        <v>8662.39754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7022302.519</v>
      </c>
      <c r="D12" s="18">
        <f t="shared" si="9"/>
        <v>10368249.16</v>
      </c>
      <c r="E12" s="18">
        <f t="shared" si="9"/>
        <v>10064048.63</v>
      </c>
      <c r="F12" s="18">
        <f t="shared" si="9"/>
        <v>4747911.95</v>
      </c>
      <c r="G12" s="18">
        <f t="shared" si="9"/>
        <v>5080906.974</v>
      </c>
      <c r="H12" s="18">
        <f t="shared" si="9"/>
        <v>2826921.355</v>
      </c>
      <c r="I12" s="18">
        <f t="shared" si="9"/>
        <v>1721582.24</v>
      </c>
      <c r="J12" s="18">
        <f t="shared" si="9"/>
        <v>4010602.839</v>
      </c>
      <c r="K12" s="18">
        <f t="shared" si="9"/>
        <v>19969.4088</v>
      </c>
      <c r="L12" s="18">
        <f t="shared" si="9"/>
        <v>4431268.036</v>
      </c>
      <c r="M12" s="18">
        <f t="shared" si="9"/>
        <v>503305.4873</v>
      </c>
      <c r="N12" s="18">
        <f t="shared" si="9"/>
        <v>4696487.391</v>
      </c>
      <c r="O12" s="18">
        <f t="shared" si="9"/>
        <v>1965315.344</v>
      </c>
      <c r="P12" s="18">
        <f t="shared" si="9"/>
        <v>57458871.34</v>
      </c>
    </row>
    <row r="13" ht="20.25" customHeight="1">
      <c r="A13" s="7"/>
      <c r="B13" s="17" t="s">
        <v>255</v>
      </c>
      <c r="C13" s="18">
        <f t="shared" ref="C13:P13" si="10">+R11</f>
        <v>2056.70758</v>
      </c>
      <c r="D13" s="18">
        <f t="shared" si="10"/>
        <v>31.22785</v>
      </c>
      <c r="E13" s="18">
        <f t="shared" si="10"/>
        <v>3934.79095</v>
      </c>
      <c r="F13" s="18">
        <f t="shared" si="10"/>
        <v>3.58301</v>
      </c>
      <c r="G13" s="18">
        <f t="shared" si="10"/>
        <v>211.07628</v>
      </c>
      <c r="H13" s="18">
        <f t="shared" si="10"/>
        <v>377.6428</v>
      </c>
      <c r="I13" s="18">
        <f t="shared" si="10"/>
        <v>0</v>
      </c>
      <c r="J13" s="18">
        <f t="shared" si="10"/>
        <v>882.77496</v>
      </c>
      <c r="K13" s="18">
        <f t="shared" si="10"/>
        <v>0</v>
      </c>
      <c r="L13" s="18">
        <f t="shared" si="10"/>
        <v>165.46789</v>
      </c>
      <c r="M13" s="18">
        <f t="shared" si="10"/>
        <v>817.64399</v>
      </c>
      <c r="N13" s="18">
        <f t="shared" si="10"/>
        <v>2.50561</v>
      </c>
      <c r="O13" s="18">
        <f t="shared" si="10"/>
        <v>178.97662</v>
      </c>
      <c r="P13" s="18">
        <f t="shared" si="10"/>
        <v>8662.39754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</row>
    <row r="16" ht="19.5" customHeight="1">
      <c r="B16" s="19" t="s">
        <v>256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</row>
    <row r="17" ht="19.5" customHeight="1">
      <c r="B17" s="26" t="s">
        <v>32</v>
      </c>
      <c r="C17" s="27">
        <f t="shared" ref="C17:P17" si="12">C16*C10</f>
        <v>339892.383</v>
      </c>
      <c r="D17" s="27">
        <f t="shared" si="12"/>
        <v>413081.0638</v>
      </c>
      <c r="E17" s="27">
        <f t="shared" si="12"/>
        <v>426366.3587</v>
      </c>
      <c r="F17" s="27">
        <f t="shared" si="12"/>
        <v>263613.4455</v>
      </c>
      <c r="G17" s="27">
        <f t="shared" si="12"/>
        <v>253470.0894</v>
      </c>
      <c r="H17" s="27">
        <f t="shared" si="12"/>
        <v>151453.0614</v>
      </c>
      <c r="I17" s="27">
        <f t="shared" si="12"/>
        <v>88210.4971</v>
      </c>
      <c r="J17" s="27">
        <f t="shared" si="12"/>
        <v>116532.8905</v>
      </c>
      <c r="K17" s="27">
        <f t="shared" si="12"/>
        <v>1712.881709</v>
      </c>
      <c r="L17" s="27">
        <f t="shared" si="12"/>
        <v>157757.5658</v>
      </c>
      <c r="M17" s="27">
        <f t="shared" si="12"/>
        <v>22461.33713</v>
      </c>
      <c r="N17" s="27">
        <f t="shared" si="12"/>
        <v>267309.0856</v>
      </c>
      <c r="O17" s="27">
        <f t="shared" si="12"/>
        <v>57534.45246</v>
      </c>
      <c r="P17" s="27">
        <f t="shared" si="12"/>
        <v>2559395.112</v>
      </c>
    </row>
    <row r="18" ht="29.25" customHeight="1">
      <c r="B18" s="29" t="s">
        <v>257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</row>
    <row r="19" ht="21.0" customHeight="1">
      <c r="B19" s="26" t="s">
        <v>34</v>
      </c>
      <c r="C19" s="27">
        <f t="shared" ref="C19:P19" si="13">C9*C18</f>
        <v>874692.0675</v>
      </c>
      <c r="D19" s="27">
        <f t="shared" si="13"/>
        <v>1606093.841</v>
      </c>
      <c r="E19" s="27">
        <f t="shared" si="13"/>
        <v>812240.0243</v>
      </c>
      <c r="F19" s="27">
        <f t="shared" si="13"/>
        <v>705452.483</v>
      </c>
      <c r="G19" s="27">
        <f t="shared" si="13"/>
        <v>479314.3623</v>
      </c>
      <c r="H19" s="27">
        <f t="shared" si="13"/>
        <v>319234.0676</v>
      </c>
      <c r="I19" s="27">
        <f t="shared" si="13"/>
        <v>420666.4959</v>
      </c>
      <c r="J19" s="27">
        <f t="shared" si="13"/>
        <v>240407.1528</v>
      </c>
      <c r="K19" s="27">
        <f t="shared" si="13"/>
        <v>2848.042148</v>
      </c>
      <c r="L19" s="27">
        <f t="shared" si="13"/>
        <v>389662.1781</v>
      </c>
      <c r="M19" s="27">
        <f t="shared" si="13"/>
        <v>42054.75763</v>
      </c>
      <c r="N19" s="27">
        <f t="shared" si="13"/>
        <v>990201.845</v>
      </c>
      <c r="O19" s="27">
        <f t="shared" si="13"/>
        <v>5398.4</v>
      </c>
      <c r="P19" s="27">
        <f t="shared" si="13"/>
        <v>6888265.718</v>
      </c>
    </row>
    <row r="20" ht="31.5" customHeight="1">
      <c r="B20" s="29" t="s">
        <v>258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S20" s="32"/>
    </row>
    <row r="21" ht="20.25" customHeight="1">
      <c r="B21" s="26" t="s">
        <v>36</v>
      </c>
      <c r="C21" s="27">
        <f t="shared" ref="C21:P21" si="14">C20*C4</f>
        <v>1507843.602</v>
      </c>
      <c r="D21" s="27">
        <f t="shared" si="14"/>
        <v>1960246.547</v>
      </c>
      <c r="E21" s="27">
        <f t="shared" si="14"/>
        <v>1862169.735</v>
      </c>
      <c r="F21" s="27">
        <f t="shared" si="14"/>
        <v>1233368.357</v>
      </c>
      <c r="G21" s="27">
        <f t="shared" si="14"/>
        <v>1103729.466</v>
      </c>
      <c r="H21" s="27">
        <f t="shared" si="14"/>
        <v>807538.8487</v>
      </c>
      <c r="I21" s="27">
        <f t="shared" si="14"/>
        <v>604975.876</v>
      </c>
      <c r="J21" s="27">
        <f t="shared" si="14"/>
        <v>848130.1507</v>
      </c>
      <c r="K21" s="27">
        <f t="shared" si="14"/>
        <v>9497.537907</v>
      </c>
      <c r="L21" s="27">
        <f t="shared" si="14"/>
        <v>925150.8776</v>
      </c>
      <c r="M21" s="27">
        <f t="shared" si="14"/>
        <v>223573.2337</v>
      </c>
      <c r="N21" s="27">
        <f t="shared" si="14"/>
        <v>1456103.336</v>
      </c>
      <c r="O21" s="27">
        <f t="shared" si="14"/>
        <v>470308.3346</v>
      </c>
      <c r="P21" s="27">
        <f t="shared" si="14"/>
        <v>13012635.9</v>
      </c>
    </row>
    <row r="22" ht="32.25" customHeight="1">
      <c r="B22" s="29" t="s">
        <v>259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ht="29.25" customHeight="1">
      <c r="B26" s="39" t="s">
        <v>41</v>
      </c>
      <c r="C26" s="27">
        <f t="shared" ref="C26:P26" si="16">C5-C21</f>
        <v>5272580.124</v>
      </c>
      <c r="D26" s="27">
        <f t="shared" si="16"/>
        <v>7464547.406</v>
      </c>
      <c r="E26" s="27">
        <f t="shared" si="16"/>
        <v>5441014.98</v>
      </c>
      <c r="F26" s="27">
        <f t="shared" si="16"/>
        <v>4281393.127</v>
      </c>
      <c r="G26" s="27">
        <f t="shared" si="16"/>
        <v>3311925.597</v>
      </c>
      <c r="H26" s="27">
        <f t="shared" si="16"/>
        <v>1900716.797</v>
      </c>
      <c r="I26" s="27">
        <f t="shared" si="16"/>
        <v>1621383.049</v>
      </c>
      <c r="J26" s="27">
        <f t="shared" si="16"/>
        <v>2060381.281</v>
      </c>
      <c r="K26" s="27">
        <f t="shared" si="16"/>
        <v>45189.22619</v>
      </c>
      <c r="L26" s="27">
        <f t="shared" si="16"/>
        <v>2024382.348</v>
      </c>
      <c r="M26" s="27">
        <f t="shared" si="16"/>
        <v>279394.0292</v>
      </c>
      <c r="N26" s="27">
        <f t="shared" si="16"/>
        <v>1376683.808</v>
      </c>
      <c r="O26" s="27">
        <f t="shared" si="16"/>
        <v>78788.66147</v>
      </c>
      <c r="P26" s="27">
        <f t="shared" si="16"/>
        <v>35158380.43</v>
      </c>
    </row>
    <row r="27" ht="18.75" customHeight="1">
      <c r="B27" s="40" t="s">
        <v>42</v>
      </c>
      <c r="C27" s="41">
        <f t="shared" ref="C27:P27" si="17">C26/C17</f>
        <v>15.51249863</v>
      </c>
      <c r="D27" s="41">
        <f t="shared" si="17"/>
        <v>18.0704178</v>
      </c>
      <c r="E27" s="41">
        <f t="shared" si="17"/>
        <v>12.7613609</v>
      </c>
      <c r="F27" s="41">
        <f t="shared" si="17"/>
        <v>16.24117889</v>
      </c>
      <c r="G27" s="41">
        <f t="shared" si="17"/>
        <v>13.06633696</v>
      </c>
      <c r="H27" s="41">
        <f t="shared" si="17"/>
        <v>12.54987373</v>
      </c>
      <c r="I27" s="41">
        <f t="shared" si="17"/>
        <v>18.38084017</v>
      </c>
      <c r="J27" s="41">
        <f t="shared" si="17"/>
        <v>17.68068458</v>
      </c>
      <c r="K27" s="41">
        <f t="shared" si="17"/>
        <v>26.38198888</v>
      </c>
      <c r="L27" s="41">
        <f t="shared" si="17"/>
        <v>12.83223621</v>
      </c>
      <c r="M27" s="41">
        <f t="shared" si="17"/>
        <v>12.43888677</v>
      </c>
      <c r="N27" s="41">
        <f t="shared" si="17"/>
        <v>5.150157183</v>
      </c>
      <c r="O27" s="41">
        <f t="shared" si="17"/>
        <v>1.369417073</v>
      </c>
      <c r="P27" s="41">
        <f t="shared" si="17"/>
        <v>13.73698819</v>
      </c>
    </row>
    <row r="28" ht="18.75" customHeight="1">
      <c r="B28" s="40" t="s">
        <v>43</v>
      </c>
      <c r="C28" s="41">
        <f t="shared" ref="C28:P28" si="18">((C26)/C10)*100</f>
        <v>44.98624602</v>
      </c>
      <c r="D28" s="41">
        <f t="shared" si="18"/>
        <v>52.40421161</v>
      </c>
      <c r="E28" s="41">
        <f t="shared" si="18"/>
        <v>37.00794662</v>
      </c>
      <c r="F28" s="41">
        <f t="shared" si="18"/>
        <v>47.09941879</v>
      </c>
      <c r="G28" s="41">
        <f t="shared" si="18"/>
        <v>37.89237719</v>
      </c>
      <c r="H28" s="41">
        <f t="shared" si="18"/>
        <v>36.39463382</v>
      </c>
      <c r="I28" s="41">
        <f t="shared" si="18"/>
        <v>53.3044365</v>
      </c>
      <c r="J28" s="41">
        <f t="shared" si="18"/>
        <v>51.27398529</v>
      </c>
      <c r="K28" s="41">
        <f t="shared" si="18"/>
        <v>76.50776775</v>
      </c>
      <c r="L28" s="41">
        <f t="shared" si="18"/>
        <v>37.213485</v>
      </c>
      <c r="M28" s="41">
        <f t="shared" si="18"/>
        <v>36.07277163</v>
      </c>
      <c r="N28" s="41">
        <f t="shared" si="18"/>
        <v>14.93545583</v>
      </c>
      <c r="O28" s="41">
        <f t="shared" si="18"/>
        <v>3.971309511</v>
      </c>
      <c r="P28" s="41">
        <f t="shared" si="18"/>
        <v>39.83726576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ht="28.5" customHeight="1">
      <c r="B30" s="39" t="s">
        <v>45</v>
      </c>
      <c r="C30" s="27">
        <f t="shared" ref="C30:P30" si="19">C6-(0.4*C7)+C19-C21</f>
        <v>2262696.978</v>
      </c>
      <c r="D30" s="27">
        <f t="shared" si="19"/>
        <v>4847519.402</v>
      </c>
      <c r="E30" s="27">
        <f t="shared" si="19"/>
        <v>2012931.115</v>
      </c>
      <c r="F30" s="27">
        <f t="shared" si="19"/>
        <v>1150707.491</v>
      </c>
      <c r="G30" s="27">
        <f t="shared" si="19"/>
        <v>1208884.079</v>
      </c>
      <c r="H30" s="27">
        <f t="shared" si="19"/>
        <v>652070.5026</v>
      </c>
      <c r="I30" s="27">
        <f t="shared" si="19"/>
        <v>780548.975</v>
      </c>
      <c r="J30" s="27">
        <f t="shared" si="19"/>
        <v>-108757.5735</v>
      </c>
      <c r="K30" s="27">
        <f t="shared" si="19"/>
        <v>43850.18003</v>
      </c>
      <c r="L30" s="27">
        <f t="shared" si="19"/>
        <v>301791.8574</v>
      </c>
      <c r="M30" s="27">
        <f t="shared" si="19"/>
        <v>86328.74829</v>
      </c>
      <c r="N30" s="27">
        <f t="shared" si="19"/>
        <v>862755.3645</v>
      </c>
      <c r="O30" s="27">
        <f t="shared" si="19"/>
        <v>50978.89705</v>
      </c>
      <c r="P30" s="27">
        <f t="shared" si="19"/>
        <v>14152306.02</v>
      </c>
    </row>
    <row r="31" ht="18.75" customHeight="1">
      <c r="B31" s="40" t="s">
        <v>42</v>
      </c>
      <c r="C31" s="41">
        <f t="shared" ref="C31:P31" si="20">C30/C17</f>
        <v>6.65709822</v>
      </c>
      <c r="D31" s="41">
        <f t="shared" si="20"/>
        <v>11.73503176</v>
      </c>
      <c r="E31" s="41">
        <f t="shared" si="20"/>
        <v>4.721130253</v>
      </c>
      <c r="F31" s="41">
        <f t="shared" si="20"/>
        <v>4.365132016</v>
      </c>
      <c r="G31" s="41">
        <f t="shared" si="20"/>
        <v>4.769336225</v>
      </c>
      <c r="H31" s="41">
        <f t="shared" si="20"/>
        <v>4.30542966</v>
      </c>
      <c r="I31" s="41">
        <f t="shared" si="20"/>
        <v>8.848708495</v>
      </c>
      <c r="J31" s="41">
        <f t="shared" si="20"/>
        <v>-0.9332779187</v>
      </c>
      <c r="K31" s="41">
        <f t="shared" si="20"/>
        <v>25.60023836</v>
      </c>
      <c r="L31" s="41">
        <f t="shared" si="20"/>
        <v>1.913010358</v>
      </c>
      <c r="M31" s="41">
        <f t="shared" si="20"/>
        <v>3.843437628</v>
      </c>
      <c r="N31" s="41">
        <f t="shared" si="20"/>
        <v>3.227557202</v>
      </c>
      <c r="O31" s="41">
        <f t="shared" si="20"/>
        <v>0.8860586114</v>
      </c>
      <c r="P31" s="41">
        <f t="shared" si="20"/>
        <v>5.529551084</v>
      </c>
    </row>
    <row r="32" ht="18.75" customHeight="1">
      <c r="B32" s="40" t="s">
        <v>43</v>
      </c>
      <c r="C32" s="41">
        <f t="shared" ref="C32:P32" si="21">((C30/C10)*100)</f>
        <v>19.30558484</v>
      </c>
      <c r="D32" s="41">
        <f t="shared" si="21"/>
        <v>34.0315921</v>
      </c>
      <c r="E32" s="41">
        <f t="shared" si="21"/>
        <v>13.69127773</v>
      </c>
      <c r="F32" s="41">
        <f t="shared" si="21"/>
        <v>12.65888285</v>
      </c>
      <c r="G32" s="41">
        <f t="shared" si="21"/>
        <v>13.83107505</v>
      </c>
      <c r="H32" s="41">
        <f t="shared" si="21"/>
        <v>12.48574601</v>
      </c>
      <c r="I32" s="41">
        <f t="shared" si="21"/>
        <v>25.66125464</v>
      </c>
      <c r="J32" s="41">
        <f t="shared" si="21"/>
        <v>-2.706505964</v>
      </c>
      <c r="K32" s="41">
        <f t="shared" si="21"/>
        <v>74.24069125</v>
      </c>
      <c r="L32" s="41">
        <f t="shared" si="21"/>
        <v>5.547730038</v>
      </c>
      <c r="M32" s="41">
        <f t="shared" si="21"/>
        <v>11.14596912</v>
      </c>
      <c r="N32" s="41">
        <f t="shared" si="21"/>
        <v>9.359915886</v>
      </c>
      <c r="O32" s="41">
        <f t="shared" si="21"/>
        <v>2.569569973</v>
      </c>
      <c r="P32" s="41">
        <f t="shared" si="21"/>
        <v>16.03569814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6.71"/>
    <col customWidth="1" min="12" max="14" width="8.71"/>
    <col customWidth="1" min="15" max="15" width="9.86"/>
    <col customWidth="1" min="16" max="16" width="22.0"/>
    <col customWidth="1" min="17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27.0" customHeight="1">
      <c r="A2" s="7"/>
      <c r="B2" s="8" t="s">
        <v>229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</row>
    <row r="4" ht="18.0" customHeight="1">
      <c r="A4" s="7"/>
      <c r="B4" s="12" t="s">
        <v>20</v>
      </c>
      <c r="C4" s="54">
        <f t="shared" ref="C4:P4" si="1">+R4</f>
        <v>31441362.13</v>
      </c>
      <c r="D4" s="54">
        <f t="shared" si="1"/>
        <v>42822413.76</v>
      </c>
      <c r="E4" s="54">
        <f t="shared" si="1"/>
        <v>39334002.27</v>
      </c>
      <c r="F4" s="54">
        <f t="shared" si="1"/>
        <v>26235102.02</v>
      </c>
      <c r="G4" s="54">
        <f t="shared" si="1"/>
        <v>22986279.58</v>
      </c>
      <c r="H4" s="54">
        <f t="shared" si="1"/>
        <v>17034860.53</v>
      </c>
      <c r="I4" s="54">
        <f t="shared" si="1"/>
        <v>12589822.8</v>
      </c>
      <c r="J4" s="54">
        <f t="shared" si="1"/>
        <v>18162220.48</v>
      </c>
      <c r="K4" s="54">
        <f t="shared" si="1"/>
        <v>189714.6726</v>
      </c>
      <c r="L4" s="54">
        <f t="shared" si="1"/>
        <v>19406868.22</v>
      </c>
      <c r="M4" s="54">
        <f t="shared" si="1"/>
        <v>4816056.541</v>
      </c>
      <c r="N4" s="54">
        <f t="shared" si="1"/>
        <v>31670806.03</v>
      </c>
      <c r="O4" s="54">
        <f t="shared" si="1"/>
        <v>10016961.39</v>
      </c>
      <c r="P4" s="54">
        <f t="shared" si="1"/>
        <v>276706470.4</v>
      </c>
      <c r="R4" s="72">
        <v>3.144136213325E7</v>
      </c>
      <c r="S4" s="72">
        <v>4.2822413757769994E7</v>
      </c>
      <c r="T4" s="72">
        <v>3.9334002274900004E7</v>
      </c>
      <c r="U4" s="72">
        <v>2.6235102021599997E7</v>
      </c>
      <c r="V4" s="72">
        <v>2.298627957759E7</v>
      </c>
      <c r="W4" s="72">
        <v>1.70348605308E7</v>
      </c>
      <c r="X4" s="72">
        <v>1.2589822799309999E7</v>
      </c>
      <c r="Y4" s="72">
        <v>1.816222047776E7</v>
      </c>
      <c r="Z4" s="72">
        <v>189714.67263</v>
      </c>
      <c r="AA4" s="72">
        <v>1.940686822464E7</v>
      </c>
      <c r="AB4" s="72">
        <v>4816056.540510001</v>
      </c>
      <c r="AC4" s="72">
        <v>3.167080603274E7</v>
      </c>
      <c r="AD4" s="72">
        <v>1.001696139091E7</v>
      </c>
      <c r="AE4" s="72">
        <v>2.7670647043441E8</v>
      </c>
      <c r="AF4" s="66">
        <v>0.0</v>
      </c>
    </row>
    <row r="5" ht="18.0" customHeight="1">
      <c r="A5" s="7"/>
      <c r="B5" s="12" t="s">
        <v>21</v>
      </c>
      <c r="C5" s="14">
        <f t="shared" ref="C5:P5" si="2">C6+C8-(C7*0.4)-(C9*0.3)</f>
        <v>6322653.411</v>
      </c>
      <c r="D5" s="14">
        <f t="shared" si="2"/>
        <v>10141263.02</v>
      </c>
      <c r="E5" s="14">
        <f t="shared" si="2"/>
        <v>7131735.756</v>
      </c>
      <c r="F5" s="14">
        <f t="shared" si="2"/>
        <v>5487477.762</v>
      </c>
      <c r="G5" s="14">
        <f t="shared" si="2"/>
        <v>4159753.339</v>
      </c>
      <c r="H5" s="14">
        <f t="shared" si="2"/>
        <v>2749775.805</v>
      </c>
      <c r="I5" s="14">
        <f t="shared" si="2"/>
        <v>1994299.435</v>
      </c>
      <c r="J5" s="14">
        <f t="shared" si="2"/>
        <v>2952586.404</v>
      </c>
      <c r="K5" s="14">
        <f t="shared" si="2"/>
        <v>48854.45895</v>
      </c>
      <c r="L5" s="14">
        <f t="shared" si="2"/>
        <v>2756699.056</v>
      </c>
      <c r="M5" s="14">
        <f t="shared" si="2"/>
        <v>528321.4166</v>
      </c>
      <c r="N5" s="14">
        <f t="shared" si="2"/>
        <v>3013455.032</v>
      </c>
      <c r="O5" s="14">
        <f t="shared" si="2"/>
        <v>497620.8856</v>
      </c>
      <c r="P5" s="14">
        <f t="shared" si="2"/>
        <v>47784495.78</v>
      </c>
      <c r="R5" s="70">
        <v>2887044.69702</v>
      </c>
      <c r="S5" s="70">
        <v>8157774.91896</v>
      </c>
      <c r="T5" s="70">
        <v>3723526.24069</v>
      </c>
      <c r="U5" s="70">
        <v>2015233.46591</v>
      </c>
      <c r="V5" s="70">
        <v>2136931.24404</v>
      </c>
      <c r="W5" s="70">
        <v>1405664.2819</v>
      </c>
      <c r="X5" s="70">
        <v>1083807.45392</v>
      </c>
      <c r="Y5" s="70">
        <v>523241.29823</v>
      </c>
      <c r="Z5" s="70">
        <v>61053.589329999995</v>
      </c>
      <c r="AA5" s="70">
        <v>741478.41145</v>
      </c>
      <c r="AB5" s="70">
        <v>410484.86612</v>
      </c>
      <c r="AC5" s="70">
        <v>1970514.01134</v>
      </c>
      <c r="AD5" s="70">
        <v>543243.93677</v>
      </c>
      <c r="AE5" s="70">
        <v>2.565999841568E7</v>
      </c>
      <c r="AF5" s="66">
        <v>0.0</v>
      </c>
    </row>
    <row r="6" ht="18.0" customHeight="1">
      <c r="A6" s="7"/>
      <c r="B6" s="17" t="s">
        <v>22</v>
      </c>
      <c r="C6" s="18">
        <f t="shared" ref="C6:P6" si="3">+R5</f>
        <v>2887044.697</v>
      </c>
      <c r="D6" s="18">
        <f t="shared" si="3"/>
        <v>8157774.919</v>
      </c>
      <c r="E6" s="18">
        <f t="shared" si="3"/>
        <v>3723526.241</v>
      </c>
      <c r="F6" s="18">
        <f t="shared" si="3"/>
        <v>2015233.466</v>
      </c>
      <c r="G6" s="18">
        <f t="shared" si="3"/>
        <v>2136931.244</v>
      </c>
      <c r="H6" s="18">
        <f t="shared" si="3"/>
        <v>1405664.282</v>
      </c>
      <c r="I6" s="18">
        <f t="shared" si="3"/>
        <v>1083807.454</v>
      </c>
      <c r="J6" s="18">
        <f t="shared" si="3"/>
        <v>523241.2982</v>
      </c>
      <c r="K6" s="18">
        <f t="shared" si="3"/>
        <v>61053.58933</v>
      </c>
      <c r="L6" s="18">
        <f t="shared" si="3"/>
        <v>741478.4115</v>
      </c>
      <c r="M6" s="18">
        <f t="shared" si="3"/>
        <v>410484.8661</v>
      </c>
      <c r="N6" s="18">
        <f t="shared" si="3"/>
        <v>1970514.011</v>
      </c>
      <c r="O6" s="18">
        <f t="shared" si="3"/>
        <v>543243.9368</v>
      </c>
      <c r="P6" s="18">
        <f t="shared" si="3"/>
        <v>25659998.42</v>
      </c>
      <c r="R6" s="69">
        <v>1567882.93129</v>
      </c>
      <c r="S6" s="69">
        <v>5379430.48009</v>
      </c>
      <c r="T6" s="69">
        <v>1975089.8019</v>
      </c>
      <c r="U6" s="69">
        <v>959017.13097</v>
      </c>
      <c r="V6" s="69">
        <v>1292399.46169</v>
      </c>
      <c r="W6" s="69">
        <v>591787.7644199999</v>
      </c>
      <c r="X6" s="69">
        <v>414813.89924</v>
      </c>
      <c r="Y6" s="69">
        <v>183584.04228999998</v>
      </c>
      <c r="Z6" s="69">
        <v>40928.13713</v>
      </c>
      <c r="AA6" s="69">
        <v>218982.99966</v>
      </c>
      <c r="AB6" s="69">
        <v>254771.54895</v>
      </c>
      <c r="AC6" s="69">
        <v>1144968.12603</v>
      </c>
      <c r="AD6" s="69">
        <v>209310.0</v>
      </c>
      <c r="AE6" s="69">
        <v>1.423296632366E7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1567882.931</v>
      </c>
      <c r="D7" s="18">
        <f t="shared" si="4"/>
        <v>5379430.48</v>
      </c>
      <c r="E7" s="18">
        <f t="shared" si="4"/>
        <v>1975089.802</v>
      </c>
      <c r="F7" s="18">
        <f t="shared" si="4"/>
        <v>959017.131</v>
      </c>
      <c r="G7" s="18">
        <f t="shared" si="4"/>
        <v>1292399.462</v>
      </c>
      <c r="H7" s="18">
        <f t="shared" si="4"/>
        <v>591787.7644</v>
      </c>
      <c r="I7" s="18">
        <f t="shared" si="4"/>
        <v>414813.8992</v>
      </c>
      <c r="J7" s="18">
        <f t="shared" si="4"/>
        <v>183584.0423</v>
      </c>
      <c r="K7" s="18">
        <f t="shared" si="4"/>
        <v>40928.13713</v>
      </c>
      <c r="L7" s="18">
        <f t="shared" si="4"/>
        <v>218982.9997</v>
      </c>
      <c r="M7" s="18">
        <f t="shared" si="4"/>
        <v>254771.549</v>
      </c>
      <c r="N7" s="18">
        <f t="shared" si="4"/>
        <v>1144968.126</v>
      </c>
      <c r="O7" s="18">
        <f t="shared" si="4"/>
        <v>209310</v>
      </c>
      <c r="P7" s="18">
        <f t="shared" si="4"/>
        <v>14232966.32</v>
      </c>
      <c r="R7" s="70">
        <v>4497533.0818</v>
      </c>
      <c r="S7" s="70">
        <v>4770492.15256</v>
      </c>
      <c r="T7" s="70">
        <v>4540949.836829999</v>
      </c>
      <c r="U7" s="70">
        <v>4197231.69391</v>
      </c>
      <c r="V7" s="70">
        <v>2698343.79251</v>
      </c>
      <c r="W7" s="70">
        <v>1683372.8418800002</v>
      </c>
      <c r="X7" s="70">
        <v>1177032.5361199998</v>
      </c>
      <c r="Y7" s="70">
        <v>2650444.6256399998</v>
      </c>
      <c r="Z7" s="70">
        <v>5377.5691</v>
      </c>
      <c r="AA7" s="70">
        <v>2219453.18822</v>
      </c>
      <c r="AB7" s="70">
        <v>250498.31966</v>
      </c>
      <c r="AC7" s="70">
        <v>1946261.9196300001</v>
      </c>
      <c r="AD7" s="70">
        <v>41277.95497</v>
      </c>
      <c r="AE7" s="70">
        <v>3.067826951283E7</v>
      </c>
      <c r="AF7" s="66">
        <v>0.0</v>
      </c>
    </row>
    <row r="8" ht="18.0" customHeight="1">
      <c r="A8" s="7"/>
      <c r="B8" s="17" t="s">
        <v>24</v>
      </c>
      <c r="C8" s="18">
        <f t="shared" ref="C8:P8" si="5">+R7</f>
        <v>4497533.082</v>
      </c>
      <c r="D8" s="18">
        <f t="shared" si="5"/>
        <v>4770492.153</v>
      </c>
      <c r="E8" s="18">
        <f t="shared" si="5"/>
        <v>4540949.837</v>
      </c>
      <c r="F8" s="18">
        <f t="shared" si="5"/>
        <v>4197231.694</v>
      </c>
      <c r="G8" s="18">
        <f t="shared" si="5"/>
        <v>2698343.793</v>
      </c>
      <c r="H8" s="18">
        <f t="shared" si="5"/>
        <v>1683372.842</v>
      </c>
      <c r="I8" s="18">
        <f t="shared" si="5"/>
        <v>1177032.536</v>
      </c>
      <c r="J8" s="18">
        <f t="shared" si="5"/>
        <v>2650444.626</v>
      </c>
      <c r="K8" s="18">
        <f t="shared" si="5"/>
        <v>5377.5691</v>
      </c>
      <c r="L8" s="18">
        <f t="shared" si="5"/>
        <v>2219453.188</v>
      </c>
      <c r="M8" s="18">
        <f t="shared" si="5"/>
        <v>250498.3197</v>
      </c>
      <c r="N8" s="18">
        <f t="shared" si="5"/>
        <v>1946261.92</v>
      </c>
      <c r="O8" s="18">
        <f t="shared" si="5"/>
        <v>41277.95497</v>
      </c>
      <c r="P8" s="18">
        <f t="shared" si="5"/>
        <v>30678269.51</v>
      </c>
      <c r="R8" s="69">
        <v>1449237.3168</v>
      </c>
      <c r="S8" s="69">
        <v>2117439.53223</v>
      </c>
      <c r="T8" s="69">
        <v>1142348.0031400002</v>
      </c>
      <c r="U8" s="69">
        <v>1137935.15086</v>
      </c>
      <c r="V8" s="69">
        <v>528539.7101200001</v>
      </c>
      <c r="W8" s="69">
        <v>341820.70974</v>
      </c>
      <c r="X8" s="69">
        <v>335383.31937</v>
      </c>
      <c r="Y8" s="69">
        <v>492219.67773</v>
      </c>
      <c r="Z8" s="69">
        <v>4018.1487700000002</v>
      </c>
      <c r="AA8" s="69">
        <v>388797.81382</v>
      </c>
      <c r="AB8" s="69">
        <v>102510.49883</v>
      </c>
      <c r="AC8" s="69">
        <v>1484445.49684</v>
      </c>
      <c r="AD8" s="69">
        <v>10590.02056</v>
      </c>
      <c r="AE8" s="69">
        <v>9535285.39881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1449237.317</v>
      </c>
      <c r="D9" s="18">
        <f t="shared" si="6"/>
        <v>2117439.532</v>
      </c>
      <c r="E9" s="18">
        <f t="shared" si="6"/>
        <v>1142348.003</v>
      </c>
      <c r="F9" s="18">
        <f t="shared" si="6"/>
        <v>1137935.151</v>
      </c>
      <c r="G9" s="18">
        <f t="shared" si="6"/>
        <v>528539.7101</v>
      </c>
      <c r="H9" s="18">
        <f t="shared" si="6"/>
        <v>341820.7097</v>
      </c>
      <c r="I9" s="18">
        <f t="shared" si="6"/>
        <v>335383.3194</v>
      </c>
      <c r="J9" s="18">
        <f t="shared" si="6"/>
        <v>492219.6777</v>
      </c>
      <c r="K9" s="18">
        <f t="shared" si="6"/>
        <v>4018.14877</v>
      </c>
      <c r="L9" s="18">
        <f t="shared" si="6"/>
        <v>388797.8138</v>
      </c>
      <c r="M9" s="18">
        <f t="shared" si="6"/>
        <v>102510.4988</v>
      </c>
      <c r="N9" s="18">
        <f t="shared" si="6"/>
        <v>1484445.497</v>
      </c>
      <c r="O9" s="18">
        <f t="shared" si="6"/>
        <v>10590.02056</v>
      </c>
      <c r="P9" s="18">
        <f t="shared" si="6"/>
        <v>9535285.399</v>
      </c>
      <c r="R9" s="69">
        <v>4351739.6674</v>
      </c>
      <c r="S9" s="69">
        <v>3765915.52868</v>
      </c>
      <c r="T9" s="69">
        <v>4536715.45967</v>
      </c>
      <c r="U9" s="69">
        <v>4463257.37906</v>
      </c>
      <c r="V9" s="69">
        <v>3164536.01999</v>
      </c>
      <c r="W9" s="69">
        <v>2311674.6758499998</v>
      </c>
      <c r="X9" s="69">
        <v>1263897.7271099999</v>
      </c>
      <c r="Y9" s="69">
        <v>13816.98067</v>
      </c>
      <c r="Z9" s="69">
        <v>28493.82246</v>
      </c>
      <c r="AA9" s="69">
        <v>941556.95806</v>
      </c>
      <c r="AB9" s="69">
        <v>284876.93105</v>
      </c>
      <c r="AC9" s="69">
        <v>4794280.75386</v>
      </c>
      <c r="AD9" s="69">
        <v>18576.57819</v>
      </c>
      <c r="AE9" s="69">
        <v>2.9939338482049998E7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11362180.02</v>
      </c>
      <c r="D10" s="14">
        <f t="shared" si="7"/>
        <v>13859629.17</v>
      </c>
      <c r="E10" s="14">
        <f t="shared" si="7"/>
        <v>14571295.39</v>
      </c>
      <c r="F10" s="14">
        <f t="shared" si="7"/>
        <v>9212759.076</v>
      </c>
      <c r="G10" s="14">
        <f t="shared" si="7"/>
        <v>8159002.929</v>
      </c>
      <c r="H10" s="14">
        <f t="shared" si="7"/>
        <v>5125074.04</v>
      </c>
      <c r="I10" s="14">
        <f t="shared" si="7"/>
        <v>2943199.152</v>
      </c>
      <c r="J10" s="14">
        <f t="shared" si="7"/>
        <v>4002041.317</v>
      </c>
      <c r="K10" s="14">
        <f t="shared" si="7"/>
        <v>47988.97609</v>
      </c>
      <c r="L10" s="14">
        <f t="shared" si="7"/>
        <v>5360662.117</v>
      </c>
      <c r="M10" s="14">
        <f t="shared" si="7"/>
        <v>786889.0854</v>
      </c>
      <c r="N10" s="14">
        <f t="shared" si="7"/>
        <v>9380030.584</v>
      </c>
      <c r="O10" s="14">
        <f t="shared" si="7"/>
        <v>1934174.135</v>
      </c>
      <c r="P10" s="14">
        <f t="shared" si="7"/>
        <v>86744926</v>
      </c>
      <c r="R10" s="69">
        <v>7009888.863109999</v>
      </c>
      <c r="S10" s="69">
        <v>1.009349534701E7</v>
      </c>
      <c r="T10" s="69">
        <v>1.002812629494E7</v>
      </c>
      <c r="U10" s="69">
        <v>4746908.339149999</v>
      </c>
      <c r="V10" s="69">
        <v>4992323.85433</v>
      </c>
      <c r="W10" s="69">
        <v>2812967.78501</v>
      </c>
      <c r="X10" s="69">
        <v>1676047.59356</v>
      </c>
      <c r="Y10" s="69">
        <v>3987404.79358</v>
      </c>
      <c r="Z10" s="69">
        <v>19087.75442</v>
      </c>
      <c r="AA10" s="69">
        <v>4418715.62367</v>
      </c>
      <c r="AB10" s="69">
        <v>501213.75212</v>
      </c>
      <c r="AC10" s="69">
        <v>4585659.14712</v>
      </c>
      <c r="AD10" s="69">
        <v>1914221.9260999998</v>
      </c>
      <c r="AE10" s="69">
        <v>5.678606107412E7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4351739.667</v>
      </c>
      <c r="D11" s="18">
        <f t="shared" si="8"/>
        <v>3765915.529</v>
      </c>
      <c r="E11" s="18">
        <f t="shared" si="8"/>
        <v>4536715.46</v>
      </c>
      <c r="F11" s="18">
        <f t="shared" si="8"/>
        <v>4463257.379</v>
      </c>
      <c r="G11" s="18">
        <f t="shared" si="8"/>
        <v>3164536.02</v>
      </c>
      <c r="H11" s="18">
        <f t="shared" si="8"/>
        <v>2311674.676</v>
      </c>
      <c r="I11" s="18">
        <f t="shared" si="8"/>
        <v>1263897.727</v>
      </c>
      <c r="J11" s="18">
        <f t="shared" si="8"/>
        <v>13816.98067</v>
      </c>
      <c r="K11" s="18">
        <f t="shared" si="8"/>
        <v>28493.82246</v>
      </c>
      <c r="L11" s="18">
        <f t="shared" si="8"/>
        <v>941556.9581</v>
      </c>
      <c r="M11" s="18">
        <f t="shared" si="8"/>
        <v>284876.9311</v>
      </c>
      <c r="N11" s="18">
        <f t="shared" si="8"/>
        <v>4794280.754</v>
      </c>
      <c r="O11" s="18">
        <f t="shared" si="8"/>
        <v>18576.57819</v>
      </c>
      <c r="P11" s="18">
        <f t="shared" si="8"/>
        <v>29939338.48</v>
      </c>
      <c r="R11" s="69">
        <v>551.4926800000001</v>
      </c>
      <c r="S11" s="69">
        <v>218.29754</v>
      </c>
      <c r="T11" s="69">
        <v>6453.635</v>
      </c>
      <c r="U11" s="69">
        <v>2593.35729</v>
      </c>
      <c r="V11" s="69">
        <v>2143.05512</v>
      </c>
      <c r="W11" s="69">
        <v>431.57872</v>
      </c>
      <c r="X11" s="69">
        <v>3253.83088</v>
      </c>
      <c r="Y11" s="69">
        <v>819.54303</v>
      </c>
      <c r="Z11" s="69">
        <v>407.39921000000004</v>
      </c>
      <c r="AA11" s="69">
        <v>389.53558000000004</v>
      </c>
      <c r="AB11" s="69">
        <v>798.40221</v>
      </c>
      <c r="AC11" s="69">
        <v>90.68346000000001</v>
      </c>
      <c r="AD11" s="69">
        <v>1375.6303799999998</v>
      </c>
      <c r="AE11" s="69">
        <v>19526.4411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7009888.863</v>
      </c>
      <c r="D12" s="18">
        <f t="shared" si="9"/>
        <v>10093495.35</v>
      </c>
      <c r="E12" s="18">
        <f t="shared" si="9"/>
        <v>10028126.29</v>
      </c>
      <c r="F12" s="18">
        <f t="shared" si="9"/>
        <v>4746908.339</v>
      </c>
      <c r="G12" s="18">
        <f t="shared" si="9"/>
        <v>4992323.854</v>
      </c>
      <c r="H12" s="18">
        <f t="shared" si="9"/>
        <v>2812967.785</v>
      </c>
      <c r="I12" s="18">
        <f t="shared" si="9"/>
        <v>1676047.594</v>
      </c>
      <c r="J12" s="18">
        <f t="shared" si="9"/>
        <v>3987404.794</v>
      </c>
      <c r="K12" s="18">
        <f t="shared" si="9"/>
        <v>19087.75442</v>
      </c>
      <c r="L12" s="18">
        <f t="shared" si="9"/>
        <v>4418715.624</v>
      </c>
      <c r="M12" s="18">
        <f t="shared" si="9"/>
        <v>501213.7521</v>
      </c>
      <c r="N12" s="18">
        <f t="shared" si="9"/>
        <v>4585659.147</v>
      </c>
      <c r="O12" s="18">
        <f t="shared" si="9"/>
        <v>1914221.926</v>
      </c>
      <c r="P12" s="18">
        <f t="shared" si="9"/>
        <v>56786061.07</v>
      </c>
    </row>
    <row r="13" ht="20.25" customHeight="1">
      <c r="A13" s="7"/>
      <c r="B13" s="17" t="s">
        <v>260</v>
      </c>
      <c r="C13" s="18">
        <f t="shared" ref="C13:P13" si="10">+R11</f>
        <v>551.49268</v>
      </c>
      <c r="D13" s="18">
        <f t="shared" si="10"/>
        <v>218.29754</v>
      </c>
      <c r="E13" s="18">
        <f t="shared" si="10"/>
        <v>6453.635</v>
      </c>
      <c r="F13" s="18">
        <f t="shared" si="10"/>
        <v>2593.35729</v>
      </c>
      <c r="G13" s="18">
        <f t="shared" si="10"/>
        <v>2143.05512</v>
      </c>
      <c r="H13" s="18">
        <f t="shared" si="10"/>
        <v>431.57872</v>
      </c>
      <c r="I13" s="18">
        <f t="shared" si="10"/>
        <v>3253.83088</v>
      </c>
      <c r="J13" s="18">
        <f t="shared" si="10"/>
        <v>819.54303</v>
      </c>
      <c r="K13" s="18">
        <f t="shared" si="10"/>
        <v>407.39921</v>
      </c>
      <c r="L13" s="18">
        <f t="shared" si="10"/>
        <v>389.53558</v>
      </c>
      <c r="M13" s="18">
        <f t="shared" si="10"/>
        <v>798.40221</v>
      </c>
      <c r="N13" s="18">
        <f t="shared" si="10"/>
        <v>90.68346</v>
      </c>
      <c r="O13" s="18">
        <f t="shared" si="10"/>
        <v>1375.63038</v>
      </c>
      <c r="P13" s="18">
        <f t="shared" si="10"/>
        <v>19526.4411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</row>
    <row r="16" ht="19.5" customHeight="1">
      <c r="B16" s="19" t="s">
        <v>261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</row>
    <row r="17" ht="19.5" customHeight="1">
      <c r="B17" s="26" t="s">
        <v>32</v>
      </c>
      <c r="C17" s="27">
        <f t="shared" ref="C17:P17" si="12">C16*C10</f>
        <v>329503.2207</v>
      </c>
      <c r="D17" s="27">
        <f t="shared" si="12"/>
        <v>401929.246</v>
      </c>
      <c r="E17" s="27">
        <f t="shared" si="12"/>
        <v>422567.5663</v>
      </c>
      <c r="F17" s="27">
        <f t="shared" si="12"/>
        <v>267170.0132</v>
      </c>
      <c r="G17" s="27">
        <f t="shared" si="12"/>
        <v>236611.085</v>
      </c>
      <c r="H17" s="27">
        <f t="shared" si="12"/>
        <v>148627.1471</v>
      </c>
      <c r="I17" s="27">
        <f t="shared" si="12"/>
        <v>85352.77539</v>
      </c>
      <c r="J17" s="27">
        <f t="shared" si="12"/>
        <v>116059.1982</v>
      </c>
      <c r="K17" s="27">
        <f t="shared" si="12"/>
        <v>1391.680307</v>
      </c>
      <c r="L17" s="27">
        <f t="shared" si="12"/>
        <v>155459.2014</v>
      </c>
      <c r="M17" s="27">
        <f t="shared" si="12"/>
        <v>22819.78348</v>
      </c>
      <c r="N17" s="27">
        <f t="shared" si="12"/>
        <v>272020.8869</v>
      </c>
      <c r="O17" s="27">
        <f t="shared" si="12"/>
        <v>56091.04991</v>
      </c>
      <c r="P17" s="27">
        <f t="shared" si="12"/>
        <v>2515602.854</v>
      </c>
    </row>
    <row r="18" ht="29.25" customHeight="1">
      <c r="B18" s="29" t="s">
        <v>262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</row>
    <row r="19" ht="21.0" customHeight="1">
      <c r="B19" s="26" t="s">
        <v>34</v>
      </c>
      <c r="C19" s="27">
        <f t="shared" ref="C19:P19" si="13">C9*C18</f>
        <v>1014466.122</v>
      </c>
      <c r="D19" s="27">
        <f t="shared" si="13"/>
        <v>1482207.673</v>
      </c>
      <c r="E19" s="27">
        <f t="shared" si="13"/>
        <v>799643.6022</v>
      </c>
      <c r="F19" s="27">
        <f t="shared" si="13"/>
        <v>796554.6056</v>
      </c>
      <c r="G19" s="27">
        <f t="shared" si="13"/>
        <v>369977.7971</v>
      </c>
      <c r="H19" s="27">
        <f t="shared" si="13"/>
        <v>239274.4968</v>
      </c>
      <c r="I19" s="27">
        <f t="shared" si="13"/>
        <v>234768.3236</v>
      </c>
      <c r="J19" s="27">
        <f t="shared" si="13"/>
        <v>344553.7744</v>
      </c>
      <c r="K19" s="27">
        <f t="shared" si="13"/>
        <v>2812.704139</v>
      </c>
      <c r="L19" s="27">
        <f t="shared" si="13"/>
        <v>272158.4697</v>
      </c>
      <c r="M19" s="27">
        <f t="shared" si="13"/>
        <v>71757.34918</v>
      </c>
      <c r="N19" s="27">
        <f t="shared" si="13"/>
        <v>1039111.848</v>
      </c>
      <c r="O19" s="27">
        <f t="shared" si="13"/>
        <v>7413.014392</v>
      </c>
      <c r="P19" s="27">
        <f t="shared" si="13"/>
        <v>6674699.779</v>
      </c>
    </row>
    <row r="20" ht="31.5" customHeight="1">
      <c r="B20" s="29" t="s">
        <v>263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S20" s="32"/>
    </row>
    <row r="21" ht="20.25" customHeight="1">
      <c r="B21" s="26" t="s">
        <v>36</v>
      </c>
      <c r="C21" s="27">
        <f t="shared" ref="C21:P21" si="14">C20*C4</f>
        <v>1477744.02</v>
      </c>
      <c r="D21" s="27">
        <f t="shared" si="14"/>
        <v>2012653.447</v>
      </c>
      <c r="E21" s="27">
        <f t="shared" si="14"/>
        <v>1848698.107</v>
      </c>
      <c r="F21" s="27">
        <f t="shared" si="14"/>
        <v>1233049.795</v>
      </c>
      <c r="G21" s="27">
        <f t="shared" si="14"/>
        <v>1080355.14</v>
      </c>
      <c r="H21" s="27">
        <f t="shared" si="14"/>
        <v>800638.4449</v>
      </c>
      <c r="I21" s="27">
        <f t="shared" si="14"/>
        <v>591721.6716</v>
      </c>
      <c r="J21" s="27">
        <f t="shared" si="14"/>
        <v>853624.3625</v>
      </c>
      <c r="K21" s="27">
        <f t="shared" si="14"/>
        <v>8916.589614</v>
      </c>
      <c r="L21" s="27">
        <f t="shared" si="14"/>
        <v>912122.8066</v>
      </c>
      <c r="M21" s="27">
        <f t="shared" si="14"/>
        <v>226354.6574</v>
      </c>
      <c r="N21" s="27">
        <f t="shared" si="14"/>
        <v>1488527.884</v>
      </c>
      <c r="O21" s="27">
        <f t="shared" si="14"/>
        <v>470797.1854</v>
      </c>
      <c r="P21" s="27">
        <f t="shared" si="14"/>
        <v>13005204.11</v>
      </c>
    </row>
    <row r="22" ht="32.25" customHeight="1">
      <c r="B22" s="29" t="s">
        <v>264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ht="29.25" customHeight="1">
      <c r="B26" s="39" t="s">
        <v>41</v>
      </c>
      <c r="C26" s="27">
        <f t="shared" ref="C26:P26" si="16">C5-C21</f>
        <v>4844909.391</v>
      </c>
      <c r="D26" s="27">
        <f t="shared" si="16"/>
        <v>8128609.573</v>
      </c>
      <c r="E26" s="27">
        <f t="shared" si="16"/>
        <v>5283037.649</v>
      </c>
      <c r="F26" s="27">
        <f t="shared" si="16"/>
        <v>4254427.967</v>
      </c>
      <c r="G26" s="27">
        <f t="shared" si="16"/>
        <v>3079398.199</v>
      </c>
      <c r="H26" s="27">
        <f t="shared" si="16"/>
        <v>1949137.36</v>
      </c>
      <c r="I26" s="27">
        <f t="shared" si="16"/>
        <v>1402577.763</v>
      </c>
      <c r="J26" s="27">
        <f t="shared" si="16"/>
        <v>2098962.041</v>
      </c>
      <c r="K26" s="27">
        <f t="shared" si="16"/>
        <v>39937.86933</v>
      </c>
      <c r="L26" s="27">
        <f t="shared" si="16"/>
        <v>1844576.249</v>
      </c>
      <c r="M26" s="27">
        <f t="shared" si="16"/>
        <v>301966.7591</v>
      </c>
      <c r="N26" s="27">
        <f t="shared" si="16"/>
        <v>1524927.148</v>
      </c>
      <c r="O26" s="27">
        <f t="shared" si="16"/>
        <v>26823.7002</v>
      </c>
      <c r="P26" s="27">
        <f t="shared" si="16"/>
        <v>34779291.67</v>
      </c>
    </row>
    <row r="27" ht="18.75" customHeight="1">
      <c r="B27" s="40" t="s">
        <v>42</v>
      </c>
      <c r="C27" s="41">
        <f t="shared" ref="C27:P27" si="17">C26/C17</f>
        <v>14.70367841</v>
      </c>
      <c r="D27" s="41">
        <f t="shared" si="17"/>
        <v>20.22398134</v>
      </c>
      <c r="E27" s="41">
        <f t="shared" si="17"/>
        <v>12.50223176</v>
      </c>
      <c r="F27" s="41">
        <f t="shared" si="17"/>
        <v>15.92404745</v>
      </c>
      <c r="G27" s="41">
        <f t="shared" si="17"/>
        <v>13.01459819</v>
      </c>
      <c r="H27" s="41">
        <f t="shared" si="17"/>
        <v>13.11427554</v>
      </c>
      <c r="I27" s="41">
        <f t="shared" si="17"/>
        <v>16.43271419</v>
      </c>
      <c r="J27" s="41">
        <f t="shared" si="17"/>
        <v>18.08527091</v>
      </c>
      <c r="K27" s="41">
        <f t="shared" si="17"/>
        <v>28.69758891</v>
      </c>
      <c r="L27" s="41">
        <f t="shared" si="17"/>
        <v>11.8653398</v>
      </c>
      <c r="M27" s="41">
        <f t="shared" si="17"/>
        <v>13.23267416</v>
      </c>
      <c r="N27" s="41">
        <f t="shared" si="17"/>
        <v>5.605919329</v>
      </c>
      <c r="O27" s="41">
        <f t="shared" si="17"/>
        <v>0.4782171174</v>
      </c>
      <c r="P27" s="41">
        <f t="shared" si="17"/>
        <v>13.8254302</v>
      </c>
    </row>
    <row r="28" ht="18.75" customHeight="1">
      <c r="B28" s="40" t="s">
        <v>43</v>
      </c>
      <c r="C28" s="41">
        <f t="shared" ref="C28:P28" si="18">((C26)/C10)*100</f>
        <v>42.64066738</v>
      </c>
      <c r="D28" s="41">
        <f t="shared" si="18"/>
        <v>58.6495459</v>
      </c>
      <c r="E28" s="41">
        <f t="shared" si="18"/>
        <v>36.25647211</v>
      </c>
      <c r="F28" s="41">
        <f t="shared" si="18"/>
        <v>46.1797376</v>
      </c>
      <c r="G28" s="41">
        <f t="shared" si="18"/>
        <v>37.74233476</v>
      </c>
      <c r="H28" s="41">
        <f t="shared" si="18"/>
        <v>38.03139906</v>
      </c>
      <c r="I28" s="41">
        <f t="shared" si="18"/>
        <v>47.65487114</v>
      </c>
      <c r="J28" s="41">
        <f t="shared" si="18"/>
        <v>52.44728564</v>
      </c>
      <c r="K28" s="41">
        <f t="shared" si="18"/>
        <v>83.22300784</v>
      </c>
      <c r="L28" s="41">
        <f t="shared" si="18"/>
        <v>34.40948541</v>
      </c>
      <c r="M28" s="41">
        <f t="shared" si="18"/>
        <v>38.37475506</v>
      </c>
      <c r="N28" s="41">
        <f t="shared" si="18"/>
        <v>16.25716605</v>
      </c>
      <c r="O28" s="41">
        <f t="shared" si="18"/>
        <v>1.386829641</v>
      </c>
      <c r="P28" s="41">
        <f t="shared" si="18"/>
        <v>40.09374758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ht="28.5" customHeight="1">
      <c r="B30" s="39" t="s">
        <v>45</v>
      </c>
      <c r="C30" s="27">
        <f t="shared" ref="C30:P30" si="19">C6-(0.4*C7)+C19-C21</f>
        <v>1796613.626</v>
      </c>
      <c r="D30" s="27">
        <f t="shared" si="19"/>
        <v>5475556.953</v>
      </c>
      <c r="E30" s="27">
        <f t="shared" si="19"/>
        <v>1884435.815</v>
      </c>
      <c r="F30" s="27">
        <f t="shared" si="19"/>
        <v>1195131.424</v>
      </c>
      <c r="G30" s="27">
        <f t="shared" si="19"/>
        <v>909594.1163</v>
      </c>
      <c r="H30" s="27">
        <f t="shared" si="19"/>
        <v>607585.228</v>
      </c>
      <c r="I30" s="27">
        <f t="shared" si="19"/>
        <v>560928.5462</v>
      </c>
      <c r="J30" s="27">
        <f t="shared" si="19"/>
        <v>-59262.90673</v>
      </c>
      <c r="K30" s="27">
        <f t="shared" si="19"/>
        <v>38578.449</v>
      </c>
      <c r="L30" s="27">
        <f t="shared" si="19"/>
        <v>13920.8747</v>
      </c>
      <c r="M30" s="27">
        <f t="shared" si="19"/>
        <v>153978.9383</v>
      </c>
      <c r="N30" s="27">
        <f t="shared" si="19"/>
        <v>1063110.725</v>
      </c>
      <c r="O30" s="27">
        <f t="shared" si="19"/>
        <v>-3864.234211</v>
      </c>
      <c r="P30" s="27">
        <f t="shared" si="19"/>
        <v>13636307.55</v>
      </c>
    </row>
    <row r="31" ht="18.75" customHeight="1">
      <c r="B31" s="40" t="s">
        <v>42</v>
      </c>
      <c r="C31" s="41">
        <f t="shared" ref="C31:P31" si="20">C30/C17</f>
        <v>5.452491852</v>
      </c>
      <c r="D31" s="41">
        <f t="shared" si="20"/>
        <v>13.62318619</v>
      </c>
      <c r="E31" s="41">
        <f t="shared" si="20"/>
        <v>4.45948995</v>
      </c>
      <c r="F31" s="41">
        <f t="shared" si="20"/>
        <v>4.473299267</v>
      </c>
      <c r="G31" s="41">
        <f t="shared" si="20"/>
        <v>3.844258254</v>
      </c>
      <c r="H31" s="41">
        <f t="shared" si="20"/>
        <v>4.087982846</v>
      </c>
      <c r="I31" s="41">
        <f t="shared" si="20"/>
        <v>6.571884085</v>
      </c>
      <c r="J31" s="41">
        <f t="shared" si="20"/>
        <v>-0.5106265393</v>
      </c>
      <c r="K31" s="41">
        <f t="shared" si="20"/>
        <v>27.7207695</v>
      </c>
      <c r="L31" s="41">
        <f t="shared" si="20"/>
        <v>0.08954680441</v>
      </c>
      <c r="M31" s="41">
        <f t="shared" si="20"/>
        <v>6.747607333</v>
      </c>
      <c r="N31" s="41">
        <f t="shared" si="20"/>
        <v>3.908195202</v>
      </c>
      <c r="O31" s="41">
        <f t="shared" si="20"/>
        <v>-0.06889217116</v>
      </c>
      <c r="P31" s="41">
        <f t="shared" si="20"/>
        <v>5.420691718</v>
      </c>
    </row>
    <row r="32" ht="18.75" customHeight="1">
      <c r="B32" s="40" t="s">
        <v>43</v>
      </c>
      <c r="C32" s="41">
        <f t="shared" ref="C32:P32" si="21">((C30/C10)*100)</f>
        <v>15.81222637</v>
      </c>
      <c r="D32" s="41">
        <f t="shared" si="21"/>
        <v>39.50723994</v>
      </c>
      <c r="E32" s="41">
        <f t="shared" si="21"/>
        <v>12.93252086</v>
      </c>
      <c r="F32" s="41">
        <f t="shared" si="21"/>
        <v>12.97256787</v>
      </c>
      <c r="G32" s="41">
        <f t="shared" si="21"/>
        <v>11.14834894</v>
      </c>
      <c r="H32" s="41">
        <f t="shared" si="21"/>
        <v>11.85515025</v>
      </c>
      <c r="I32" s="41">
        <f t="shared" si="21"/>
        <v>19.05846385</v>
      </c>
      <c r="J32" s="41">
        <f t="shared" si="21"/>
        <v>-1.480816964</v>
      </c>
      <c r="K32" s="41">
        <f t="shared" si="21"/>
        <v>80.39023156</v>
      </c>
      <c r="L32" s="41">
        <f t="shared" si="21"/>
        <v>0.2596857328</v>
      </c>
      <c r="M32" s="41">
        <f t="shared" si="21"/>
        <v>19.56806127</v>
      </c>
      <c r="N32" s="41">
        <f t="shared" si="21"/>
        <v>11.33376609</v>
      </c>
      <c r="O32" s="41">
        <f t="shared" si="21"/>
        <v>-0.1997872964</v>
      </c>
      <c r="P32" s="41">
        <f t="shared" si="21"/>
        <v>15.72000598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6.71"/>
    <col customWidth="1" min="12" max="14" width="8.71"/>
    <col customWidth="1" min="15" max="15" width="9.86"/>
    <col customWidth="1" min="16" max="16" width="22.0"/>
    <col customWidth="1" min="17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27.0" customHeight="1">
      <c r="A2" s="7"/>
      <c r="B2" s="8" t="s">
        <v>229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</row>
    <row r="4" ht="18.0" customHeight="1">
      <c r="A4" s="7"/>
      <c r="B4" s="12" t="s">
        <v>20</v>
      </c>
      <c r="C4" s="54">
        <f t="shared" ref="C4:P4" si="1">+R4</f>
        <v>31159434.8</v>
      </c>
      <c r="D4" s="54">
        <f t="shared" si="1"/>
        <v>43201383.55</v>
      </c>
      <c r="E4" s="54">
        <f t="shared" si="1"/>
        <v>39211803.13</v>
      </c>
      <c r="F4" s="54">
        <f t="shared" si="1"/>
        <v>25927126.67</v>
      </c>
      <c r="G4" s="54">
        <f t="shared" si="1"/>
        <v>22886721.21</v>
      </c>
      <c r="H4" s="54">
        <f t="shared" si="1"/>
        <v>16886183.1</v>
      </c>
      <c r="I4" s="54">
        <f t="shared" si="1"/>
        <v>12579589.34</v>
      </c>
      <c r="J4" s="54">
        <f t="shared" si="1"/>
        <v>18151835.37</v>
      </c>
      <c r="K4" s="54">
        <f t="shared" si="1"/>
        <v>190752.4905</v>
      </c>
      <c r="L4" s="54">
        <f t="shared" si="1"/>
        <v>19431701.72</v>
      </c>
      <c r="M4" s="54">
        <f t="shared" si="1"/>
        <v>4780507.189</v>
      </c>
      <c r="N4" s="54">
        <f t="shared" si="1"/>
        <v>31643986.83</v>
      </c>
      <c r="O4" s="54">
        <f t="shared" si="1"/>
        <v>10076964.09</v>
      </c>
      <c r="P4" s="54">
        <f t="shared" si="1"/>
        <v>276127989.5</v>
      </c>
      <c r="R4" s="72">
        <v>3.1159434798049998E7</v>
      </c>
      <c r="S4" s="72">
        <v>4.320138355476E7</v>
      </c>
      <c r="T4" s="72">
        <v>3.9211803134169996E7</v>
      </c>
      <c r="U4" s="72">
        <v>2.5927126665540002E7</v>
      </c>
      <c r="V4" s="72">
        <v>2.2886721205450002E7</v>
      </c>
      <c r="W4" s="72">
        <v>1.688618309573E7</v>
      </c>
      <c r="X4" s="72">
        <v>1.257958934198E7</v>
      </c>
      <c r="Y4" s="72">
        <v>1.8151835373180002E7</v>
      </c>
      <c r="Z4" s="72">
        <v>190752.49049</v>
      </c>
      <c r="AA4" s="72">
        <v>1.943170171513E7</v>
      </c>
      <c r="AB4" s="72">
        <v>4780507.18874</v>
      </c>
      <c r="AC4" s="72">
        <v>3.1643986834259998E7</v>
      </c>
      <c r="AD4" s="72">
        <v>1.007696408935E7</v>
      </c>
      <c r="AE4" s="72">
        <v>2.7612798948683E8</v>
      </c>
      <c r="AF4" s="66">
        <v>0.0</v>
      </c>
    </row>
    <row r="5" ht="18.0" customHeight="1">
      <c r="A5" s="7"/>
      <c r="B5" s="12" t="s">
        <v>21</v>
      </c>
      <c r="C5" s="14">
        <f t="shared" ref="C5:P5" si="2">C6+C8-(C7*0.4)-(C9*0.3)</f>
        <v>6121186.862</v>
      </c>
      <c r="D5" s="14">
        <f t="shared" si="2"/>
        <v>10271050.79</v>
      </c>
      <c r="E5" s="14">
        <f t="shared" si="2"/>
        <v>6870575.611</v>
      </c>
      <c r="F5" s="14">
        <f t="shared" si="2"/>
        <v>5248716.541</v>
      </c>
      <c r="G5" s="14">
        <f t="shared" si="2"/>
        <v>4219636.911</v>
      </c>
      <c r="H5" s="14">
        <f t="shared" si="2"/>
        <v>2604912.676</v>
      </c>
      <c r="I5" s="14">
        <f t="shared" si="2"/>
        <v>1899980.753</v>
      </c>
      <c r="J5" s="14">
        <f t="shared" si="2"/>
        <v>2884004.112</v>
      </c>
      <c r="K5" s="14">
        <f t="shared" si="2"/>
        <v>46237.31264</v>
      </c>
      <c r="L5" s="14">
        <f t="shared" si="2"/>
        <v>2782573.598</v>
      </c>
      <c r="M5" s="14">
        <f t="shared" si="2"/>
        <v>473388.6734</v>
      </c>
      <c r="N5" s="14">
        <f t="shared" si="2"/>
        <v>2920141.254</v>
      </c>
      <c r="O5" s="14">
        <f t="shared" si="2"/>
        <v>533338.1569</v>
      </c>
      <c r="P5" s="14">
        <f t="shared" si="2"/>
        <v>46875743.26</v>
      </c>
      <c r="R5" s="70">
        <v>2561926.27825</v>
      </c>
      <c r="S5" s="70">
        <v>8072040.98177</v>
      </c>
      <c r="T5" s="70">
        <v>3683661.76285</v>
      </c>
      <c r="U5" s="70">
        <v>1904738.9483</v>
      </c>
      <c r="V5" s="70">
        <v>2155515.79196</v>
      </c>
      <c r="W5" s="70">
        <v>1129510.0770699999</v>
      </c>
      <c r="X5" s="70">
        <v>1071843.99744</v>
      </c>
      <c r="Y5" s="70">
        <v>560659.12283</v>
      </c>
      <c r="Z5" s="70">
        <v>54980.42104</v>
      </c>
      <c r="AA5" s="70">
        <v>813499.35199</v>
      </c>
      <c r="AB5" s="70">
        <v>340367.96472000005</v>
      </c>
      <c r="AC5" s="70">
        <v>1818689.12699</v>
      </c>
      <c r="AD5" s="70">
        <v>586118.17709</v>
      </c>
      <c r="AE5" s="70">
        <v>2.4753552002299998E7</v>
      </c>
      <c r="AF5" s="66">
        <v>0.0</v>
      </c>
    </row>
    <row r="6" ht="18.0" customHeight="1">
      <c r="A6" s="7"/>
      <c r="B6" s="17" t="s">
        <v>22</v>
      </c>
      <c r="C6" s="18">
        <f t="shared" ref="C6:P6" si="3">+R5</f>
        <v>2561926.278</v>
      </c>
      <c r="D6" s="18">
        <f t="shared" si="3"/>
        <v>8072040.982</v>
      </c>
      <c r="E6" s="18">
        <f t="shared" si="3"/>
        <v>3683661.763</v>
      </c>
      <c r="F6" s="18">
        <f t="shared" si="3"/>
        <v>1904738.948</v>
      </c>
      <c r="G6" s="18">
        <f t="shared" si="3"/>
        <v>2155515.792</v>
      </c>
      <c r="H6" s="18">
        <f t="shared" si="3"/>
        <v>1129510.077</v>
      </c>
      <c r="I6" s="18">
        <f t="shared" si="3"/>
        <v>1071843.997</v>
      </c>
      <c r="J6" s="18">
        <f t="shared" si="3"/>
        <v>560659.1228</v>
      </c>
      <c r="K6" s="18">
        <f t="shared" si="3"/>
        <v>54980.42104</v>
      </c>
      <c r="L6" s="18">
        <f t="shared" si="3"/>
        <v>813499.352</v>
      </c>
      <c r="M6" s="18">
        <f t="shared" si="3"/>
        <v>340367.9647</v>
      </c>
      <c r="N6" s="18">
        <f t="shared" si="3"/>
        <v>1818689.127</v>
      </c>
      <c r="O6" s="18">
        <f t="shared" si="3"/>
        <v>586118.1771</v>
      </c>
      <c r="P6" s="18">
        <f t="shared" si="3"/>
        <v>24753552</v>
      </c>
      <c r="R6" s="69">
        <v>1375614.9365</v>
      </c>
      <c r="S6" s="69">
        <v>5689988.052399999</v>
      </c>
      <c r="T6" s="69">
        <v>1983992.44309</v>
      </c>
      <c r="U6" s="69">
        <v>783353.5963999999</v>
      </c>
      <c r="V6" s="69">
        <v>1030119.29478</v>
      </c>
      <c r="W6" s="69">
        <v>397547.55013</v>
      </c>
      <c r="X6" s="69">
        <v>384605.17608999996</v>
      </c>
      <c r="Y6" s="69">
        <v>233085.45192</v>
      </c>
      <c r="Z6" s="69">
        <v>32933.39871</v>
      </c>
      <c r="AA6" s="69">
        <v>273505.73329</v>
      </c>
      <c r="AB6" s="69">
        <v>189511.38846000002</v>
      </c>
      <c r="AC6" s="69">
        <v>1043921.62623</v>
      </c>
      <c r="AD6" s="69">
        <v>205810.0</v>
      </c>
      <c r="AE6" s="69">
        <v>1.3623988648E7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1375614.937</v>
      </c>
      <c r="D7" s="18">
        <f t="shared" si="4"/>
        <v>5689988.052</v>
      </c>
      <c r="E7" s="18">
        <f t="shared" si="4"/>
        <v>1983992.443</v>
      </c>
      <c r="F7" s="18">
        <f t="shared" si="4"/>
        <v>783353.5964</v>
      </c>
      <c r="G7" s="18">
        <f t="shared" si="4"/>
        <v>1030119.295</v>
      </c>
      <c r="H7" s="18">
        <f t="shared" si="4"/>
        <v>397547.5501</v>
      </c>
      <c r="I7" s="18">
        <f t="shared" si="4"/>
        <v>384605.1761</v>
      </c>
      <c r="J7" s="18">
        <f t="shared" si="4"/>
        <v>233085.4519</v>
      </c>
      <c r="K7" s="18">
        <f t="shared" si="4"/>
        <v>32933.39871</v>
      </c>
      <c r="L7" s="18">
        <f t="shared" si="4"/>
        <v>273505.7333</v>
      </c>
      <c r="M7" s="18">
        <f t="shared" si="4"/>
        <v>189511.3885</v>
      </c>
      <c r="N7" s="18">
        <f t="shared" si="4"/>
        <v>1043921.626</v>
      </c>
      <c r="O7" s="18">
        <f t="shared" si="4"/>
        <v>205810</v>
      </c>
      <c r="P7" s="18">
        <f t="shared" si="4"/>
        <v>13623988.65</v>
      </c>
      <c r="R7" s="70">
        <v>4607342.79121</v>
      </c>
      <c r="S7" s="70">
        <v>5176791.923</v>
      </c>
      <c r="T7" s="70">
        <v>4312591.08427</v>
      </c>
      <c r="U7" s="70">
        <v>3974465.28285</v>
      </c>
      <c r="V7" s="70">
        <v>2630878.9473699997</v>
      </c>
      <c r="W7" s="70">
        <v>1751128.58811</v>
      </c>
      <c r="X7" s="70">
        <v>1060498.22753</v>
      </c>
      <c r="Y7" s="70">
        <v>2518636.30979</v>
      </c>
      <c r="Z7" s="70">
        <v>5698.085349999999</v>
      </c>
      <c r="AA7" s="70">
        <v>2199622.4121999997</v>
      </c>
      <c r="AB7" s="70">
        <v>231174.69903999998</v>
      </c>
      <c r="AC7" s="70">
        <v>1971561.49842</v>
      </c>
      <c r="AD7" s="70">
        <v>29543.979789999998</v>
      </c>
      <c r="AE7" s="70">
        <v>3.046993382893E7</v>
      </c>
      <c r="AF7" s="66">
        <v>0.0</v>
      </c>
    </row>
    <row r="8" ht="18.0" customHeight="1">
      <c r="A8" s="7"/>
      <c r="B8" s="17" t="s">
        <v>24</v>
      </c>
      <c r="C8" s="18">
        <f t="shared" ref="C8:P8" si="5">+R7</f>
        <v>4607342.791</v>
      </c>
      <c r="D8" s="18">
        <f t="shared" si="5"/>
        <v>5176791.923</v>
      </c>
      <c r="E8" s="18">
        <f t="shared" si="5"/>
        <v>4312591.084</v>
      </c>
      <c r="F8" s="18">
        <f t="shared" si="5"/>
        <v>3974465.283</v>
      </c>
      <c r="G8" s="18">
        <f t="shared" si="5"/>
        <v>2630878.947</v>
      </c>
      <c r="H8" s="18">
        <f t="shared" si="5"/>
        <v>1751128.588</v>
      </c>
      <c r="I8" s="18">
        <f t="shared" si="5"/>
        <v>1060498.228</v>
      </c>
      <c r="J8" s="18">
        <f t="shared" si="5"/>
        <v>2518636.31</v>
      </c>
      <c r="K8" s="18">
        <f t="shared" si="5"/>
        <v>5698.08535</v>
      </c>
      <c r="L8" s="18">
        <f t="shared" si="5"/>
        <v>2199622.412</v>
      </c>
      <c r="M8" s="18">
        <f t="shared" si="5"/>
        <v>231174.699</v>
      </c>
      <c r="N8" s="18">
        <f t="shared" si="5"/>
        <v>1971561.498</v>
      </c>
      <c r="O8" s="18">
        <f t="shared" si="5"/>
        <v>29543.97979</v>
      </c>
      <c r="P8" s="18">
        <f t="shared" si="5"/>
        <v>30469933.83</v>
      </c>
      <c r="R8" s="69">
        <v>1659454.1103299998</v>
      </c>
      <c r="S8" s="69">
        <v>2339289.6353200004</v>
      </c>
      <c r="T8" s="69">
        <v>1106934.1953599998</v>
      </c>
      <c r="U8" s="69">
        <v>1057154.17039</v>
      </c>
      <c r="V8" s="69">
        <v>515700.3668</v>
      </c>
      <c r="W8" s="69">
        <v>389023.23043</v>
      </c>
      <c r="X8" s="69">
        <v>261731.33766999998</v>
      </c>
      <c r="Y8" s="69">
        <v>340190.46525</v>
      </c>
      <c r="Z8" s="69">
        <v>4226.1142199999995</v>
      </c>
      <c r="AA8" s="69">
        <v>403819.57482</v>
      </c>
      <c r="AB8" s="69">
        <v>74498.11652</v>
      </c>
      <c r="AC8" s="69">
        <v>1508469.06866</v>
      </c>
      <c r="AD8" s="69">
        <v>0.0</v>
      </c>
      <c r="AE8" s="69">
        <v>9660490.38577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1659454.11</v>
      </c>
      <c r="D9" s="18">
        <f t="shared" si="6"/>
        <v>2339289.635</v>
      </c>
      <c r="E9" s="18">
        <f t="shared" si="6"/>
        <v>1106934.195</v>
      </c>
      <c r="F9" s="18">
        <f t="shared" si="6"/>
        <v>1057154.17</v>
      </c>
      <c r="G9" s="18">
        <f t="shared" si="6"/>
        <v>515700.3668</v>
      </c>
      <c r="H9" s="18">
        <f t="shared" si="6"/>
        <v>389023.2304</v>
      </c>
      <c r="I9" s="18">
        <f t="shared" si="6"/>
        <v>261731.3377</v>
      </c>
      <c r="J9" s="18">
        <f t="shared" si="6"/>
        <v>340190.4653</v>
      </c>
      <c r="K9" s="18">
        <f t="shared" si="6"/>
        <v>4226.11422</v>
      </c>
      <c r="L9" s="18">
        <f t="shared" si="6"/>
        <v>403819.5748</v>
      </c>
      <c r="M9" s="18">
        <f t="shared" si="6"/>
        <v>74498.11652</v>
      </c>
      <c r="N9" s="18">
        <f t="shared" si="6"/>
        <v>1508469.069</v>
      </c>
      <c r="O9" s="18">
        <f t="shared" si="6"/>
        <v>0</v>
      </c>
      <c r="P9" s="18">
        <f t="shared" si="6"/>
        <v>9660490.386</v>
      </c>
      <c r="R9" s="69">
        <v>4626076.420220001</v>
      </c>
      <c r="S9" s="69">
        <v>3986672.56764</v>
      </c>
      <c r="T9" s="69">
        <v>4708692.087979999</v>
      </c>
      <c r="U9" s="69">
        <v>4538478.1480600005</v>
      </c>
      <c r="V9" s="69">
        <v>3142779.972</v>
      </c>
      <c r="W9" s="69">
        <v>2397743.40667</v>
      </c>
      <c r="X9" s="69">
        <v>1219994.43209</v>
      </c>
      <c r="Y9" s="69">
        <v>6752.74398</v>
      </c>
      <c r="Z9" s="69">
        <v>30391.2699</v>
      </c>
      <c r="AA9" s="69">
        <v>879767.3084199999</v>
      </c>
      <c r="AB9" s="69">
        <v>306246.33051999996</v>
      </c>
      <c r="AC9" s="69">
        <v>4739381.64374</v>
      </c>
      <c r="AD9" s="69">
        <v>19691.21827</v>
      </c>
      <c r="AE9" s="69">
        <v>3.060266754949E7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11686991.37</v>
      </c>
      <c r="D10" s="14">
        <f t="shared" si="7"/>
        <v>14237773.22</v>
      </c>
      <c r="E10" s="14">
        <f t="shared" si="7"/>
        <v>14791551.37</v>
      </c>
      <c r="F10" s="14">
        <f t="shared" si="7"/>
        <v>9229133.903</v>
      </c>
      <c r="G10" s="14">
        <f t="shared" si="7"/>
        <v>8131326.225</v>
      </c>
      <c r="H10" s="14">
        <f t="shared" si="7"/>
        <v>5244169.237</v>
      </c>
      <c r="I10" s="14">
        <f t="shared" si="7"/>
        <v>2902326.404</v>
      </c>
      <c r="J10" s="14">
        <f t="shared" si="7"/>
        <v>4090063.961</v>
      </c>
      <c r="K10" s="14">
        <f t="shared" si="7"/>
        <v>49724.41571</v>
      </c>
      <c r="L10" s="14">
        <f t="shared" si="7"/>
        <v>5295315.121</v>
      </c>
      <c r="M10" s="14">
        <f t="shared" si="7"/>
        <v>788929.9527</v>
      </c>
      <c r="N10" s="14">
        <f t="shared" si="7"/>
        <v>9125511.025</v>
      </c>
      <c r="O10" s="14">
        <f t="shared" si="7"/>
        <v>1888586.275</v>
      </c>
      <c r="P10" s="14">
        <f t="shared" si="7"/>
        <v>87461402.48</v>
      </c>
      <c r="R10" s="69">
        <v>7059049.593479999</v>
      </c>
      <c r="S10" s="69">
        <v>1.025096109391E7</v>
      </c>
      <c r="T10" s="69">
        <v>1.0079825882870002E7</v>
      </c>
      <c r="U10" s="69">
        <v>4688066.51943</v>
      </c>
      <c r="V10" s="69">
        <v>4986586.7615600005</v>
      </c>
      <c r="W10" s="69">
        <v>2846371.8912</v>
      </c>
      <c r="X10" s="69">
        <v>1679086.43611</v>
      </c>
      <c r="Y10" s="69">
        <v>4082683.33445</v>
      </c>
      <c r="Z10" s="69">
        <v>18925.72972</v>
      </c>
      <c r="AA10" s="69">
        <v>4415186.306609999</v>
      </c>
      <c r="AB10" s="69">
        <v>481896.95895</v>
      </c>
      <c r="AC10" s="69">
        <v>4386041.08114</v>
      </c>
      <c r="AD10" s="69">
        <v>1867680.6544</v>
      </c>
      <c r="AE10" s="69">
        <v>5.684236224383E7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4626076.42</v>
      </c>
      <c r="D11" s="18">
        <f t="shared" si="8"/>
        <v>3986672.568</v>
      </c>
      <c r="E11" s="18">
        <f t="shared" si="8"/>
        <v>4708692.088</v>
      </c>
      <c r="F11" s="18">
        <f t="shared" si="8"/>
        <v>4538478.148</v>
      </c>
      <c r="G11" s="18">
        <f t="shared" si="8"/>
        <v>3142779.972</v>
      </c>
      <c r="H11" s="18">
        <f t="shared" si="8"/>
        <v>2397743.407</v>
      </c>
      <c r="I11" s="18">
        <f t="shared" si="8"/>
        <v>1219994.432</v>
      </c>
      <c r="J11" s="18">
        <f t="shared" si="8"/>
        <v>6752.74398</v>
      </c>
      <c r="K11" s="18">
        <f t="shared" si="8"/>
        <v>30391.2699</v>
      </c>
      <c r="L11" s="18">
        <f t="shared" si="8"/>
        <v>879767.3084</v>
      </c>
      <c r="M11" s="18">
        <f t="shared" si="8"/>
        <v>306246.3305</v>
      </c>
      <c r="N11" s="18">
        <f t="shared" si="8"/>
        <v>4739381.644</v>
      </c>
      <c r="O11" s="18">
        <f t="shared" si="8"/>
        <v>19691.21827</v>
      </c>
      <c r="P11" s="18">
        <f t="shared" si="8"/>
        <v>30602667.55</v>
      </c>
      <c r="R11" s="69">
        <v>1865.3544399999998</v>
      </c>
      <c r="S11" s="69">
        <v>139.56001</v>
      </c>
      <c r="T11" s="69">
        <v>3033.39625</v>
      </c>
      <c r="U11" s="69">
        <v>2589.2352400000004</v>
      </c>
      <c r="V11" s="69">
        <v>1959.49117</v>
      </c>
      <c r="W11" s="69">
        <v>53.93933</v>
      </c>
      <c r="X11" s="69">
        <v>3245.53564</v>
      </c>
      <c r="Y11" s="69">
        <v>627.88225</v>
      </c>
      <c r="Z11" s="69">
        <v>407.41609000000005</v>
      </c>
      <c r="AA11" s="69">
        <v>361.50615000000005</v>
      </c>
      <c r="AB11" s="69">
        <v>786.6632099999999</v>
      </c>
      <c r="AC11" s="69">
        <v>88.3002</v>
      </c>
      <c r="AD11" s="69">
        <v>1214.40281</v>
      </c>
      <c r="AE11" s="69">
        <v>16372.682789999999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7059049.593</v>
      </c>
      <c r="D12" s="18">
        <f t="shared" si="9"/>
        <v>10250961.09</v>
      </c>
      <c r="E12" s="18">
        <f t="shared" si="9"/>
        <v>10079825.88</v>
      </c>
      <c r="F12" s="18">
        <f t="shared" si="9"/>
        <v>4688066.519</v>
      </c>
      <c r="G12" s="18">
        <f t="shared" si="9"/>
        <v>4986586.762</v>
      </c>
      <c r="H12" s="18">
        <f t="shared" si="9"/>
        <v>2846371.891</v>
      </c>
      <c r="I12" s="18">
        <f t="shared" si="9"/>
        <v>1679086.436</v>
      </c>
      <c r="J12" s="18">
        <f t="shared" si="9"/>
        <v>4082683.334</v>
      </c>
      <c r="K12" s="18">
        <f t="shared" si="9"/>
        <v>18925.72972</v>
      </c>
      <c r="L12" s="18">
        <f t="shared" si="9"/>
        <v>4415186.307</v>
      </c>
      <c r="M12" s="18">
        <f t="shared" si="9"/>
        <v>481896.959</v>
      </c>
      <c r="N12" s="18">
        <f t="shared" si="9"/>
        <v>4386041.081</v>
      </c>
      <c r="O12" s="18">
        <f t="shared" si="9"/>
        <v>1867680.654</v>
      </c>
      <c r="P12" s="18">
        <f t="shared" si="9"/>
        <v>56842362.24</v>
      </c>
    </row>
    <row r="13" ht="20.25" customHeight="1">
      <c r="A13" s="7"/>
      <c r="B13" s="17" t="s">
        <v>265</v>
      </c>
      <c r="C13" s="18">
        <f t="shared" ref="C13:P13" si="10">+R11</f>
        <v>1865.35444</v>
      </c>
      <c r="D13" s="18">
        <f t="shared" si="10"/>
        <v>139.56001</v>
      </c>
      <c r="E13" s="18">
        <f t="shared" si="10"/>
        <v>3033.39625</v>
      </c>
      <c r="F13" s="18">
        <f t="shared" si="10"/>
        <v>2589.23524</v>
      </c>
      <c r="G13" s="18">
        <f t="shared" si="10"/>
        <v>1959.49117</v>
      </c>
      <c r="H13" s="18">
        <f t="shared" si="10"/>
        <v>53.93933</v>
      </c>
      <c r="I13" s="18">
        <f t="shared" si="10"/>
        <v>3245.53564</v>
      </c>
      <c r="J13" s="18">
        <f t="shared" si="10"/>
        <v>627.88225</v>
      </c>
      <c r="K13" s="18">
        <f t="shared" si="10"/>
        <v>407.41609</v>
      </c>
      <c r="L13" s="18">
        <f t="shared" si="10"/>
        <v>361.50615</v>
      </c>
      <c r="M13" s="18">
        <f t="shared" si="10"/>
        <v>786.66321</v>
      </c>
      <c r="N13" s="18">
        <f t="shared" si="10"/>
        <v>88.3002</v>
      </c>
      <c r="O13" s="18">
        <f t="shared" si="10"/>
        <v>1214.40281</v>
      </c>
      <c r="P13" s="18">
        <f t="shared" si="10"/>
        <v>16372.68279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</row>
    <row r="16" ht="19.5" customHeight="1">
      <c r="B16" s="19" t="s">
        <v>266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</row>
    <row r="17" ht="19.5" customHeight="1">
      <c r="B17" s="26" t="s">
        <v>32</v>
      </c>
      <c r="C17" s="27">
        <f t="shared" ref="C17:P17" si="12">C16*C10</f>
        <v>338922.7497</v>
      </c>
      <c r="D17" s="27">
        <f t="shared" si="12"/>
        <v>412895.4234</v>
      </c>
      <c r="E17" s="27">
        <f t="shared" si="12"/>
        <v>428954.9896</v>
      </c>
      <c r="F17" s="27">
        <f t="shared" si="12"/>
        <v>267644.8832</v>
      </c>
      <c r="G17" s="27">
        <f t="shared" si="12"/>
        <v>235808.4605</v>
      </c>
      <c r="H17" s="27">
        <f t="shared" si="12"/>
        <v>152080.9079</v>
      </c>
      <c r="I17" s="27">
        <f t="shared" si="12"/>
        <v>84167.46571</v>
      </c>
      <c r="J17" s="27">
        <f t="shared" si="12"/>
        <v>118611.8549</v>
      </c>
      <c r="K17" s="27">
        <f t="shared" si="12"/>
        <v>1442.008056</v>
      </c>
      <c r="L17" s="27">
        <f t="shared" si="12"/>
        <v>153564.1385</v>
      </c>
      <c r="M17" s="27">
        <f t="shared" si="12"/>
        <v>22878.96863</v>
      </c>
      <c r="N17" s="27">
        <f t="shared" si="12"/>
        <v>264639.8197</v>
      </c>
      <c r="O17" s="27">
        <f t="shared" si="12"/>
        <v>54769.00199</v>
      </c>
      <c r="P17" s="27">
        <f t="shared" si="12"/>
        <v>2536380.672</v>
      </c>
    </row>
    <row r="18" ht="29.25" customHeight="1">
      <c r="B18" s="29" t="s">
        <v>267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</row>
    <row r="19" ht="21.0" customHeight="1">
      <c r="B19" s="26" t="s">
        <v>34</v>
      </c>
      <c r="C19" s="27">
        <f t="shared" ref="C19:P19" si="13">C9*C18</f>
        <v>1161617.877</v>
      </c>
      <c r="D19" s="27">
        <f t="shared" si="13"/>
        <v>1637502.745</v>
      </c>
      <c r="E19" s="27">
        <f t="shared" si="13"/>
        <v>774853.9368</v>
      </c>
      <c r="F19" s="27">
        <f t="shared" si="13"/>
        <v>740007.9193</v>
      </c>
      <c r="G19" s="27">
        <f t="shared" si="13"/>
        <v>360990.2568</v>
      </c>
      <c r="H19" s="27">
        <f t="shared" si="13"/>
        <v>272316.2613</v>
      </c>
      <c r="I19" s="27">
        <f t="shared" si="13"/>
        <v>183211.9364</v>
      </c>
      <c r="J19" s="27">
        <f t="shared" si="13"/>
        <v>238133.3257</v>
      </c>
      <c r="K19" s="27">
        <f t="shared" si="13"/>
        <v>2958.279954</v>
      </c>
      <c r="L19" s="27">
        <f t="shared" si="13"/>
        <v>282673.7024</v>
      </c>
      <c r="M19" s="27">
        <f t="shared" si="13"/>
        <v>52148.68156</v>
      </c>
      <c r="N19" s="27">
        <f t="shared" si="13"/>
        <v>1055928.348</v>
      </c>
      <c r="O19" s="27">
        <f t="shared" si="13"/>
        <v>0</v>
      </c>
      <c r="P19" s="27">
        <f t="shared" si="13"/>
        <v>6762343.27</v>
      </c>
    </row>
    <row r="20" ht="31.5" customHeight="1">
      <c r="B20" s="29" t="s">
        <v>268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S20" s="32"/>
    </row>
    <row r="21" ht="20.25" customHeight="1">
      <c r="B21" s="26" t="s">
        <v>36</v>
      </c>
      <c r="C21" s="27">
        <f t="shared" ref="C21:P21" si="14">C20*C4</f>
        <v>1464493.436</v>
      </c>
      <c r="D21" s="27">
        <f t="shared" si="14"/>
        <v>2030465.027</v>
      </c>
      <c r="E21" s="27">
        <f t="shared" si="14"/>
        <v>1842954.747</v>
      </c>
      <c r="F21" s="27">
        <f t="shared" si="14"/>
        <v>1218574.953</v>
      </c>
      <c r="G21" s="27">
        <f t="shared" si="14"/>
        <v>1075675.897</v>
      </c>
      <c r="H21" s="27">
        <f t="shared" si="14"/>
        <v>793650.6055</v>
      </c>
      <c r="I21" s="27">
        <f t="shared" si="14"/>
        <v>591240.6991</v>
      </c>
      <c r="J21" s="27">
        <f t="shared" si="14"/>
        <v>853136.2625</v>
      </c>
      <c r="K21" s="27">
        <f t="shared" si="14"/>
        <v>8965.367053</v>
      </c>
      <c r="L21" s="27">
        <f t="shared" si="14"/>
        <v>913289.9806</v>
      </c>
      <c r="M21" s="27">
        <f t="shared" si="14"/>
        <v>224683.8379</v>
      </c>
      <c r="N21" s="27">
        <f t="shared" si="14"/>
        <v>1487267.381</v>
      </c>
      <c r="O21" s="27">
        <f t="shared" si="14"/>
        <v>473617.3122</v>
      </c>
      <c r="P21" s="27">
        <f t="shared" si="14"/>
        <v>12978015.51</v>
      </c>
    </row>
    <row r="22" ht="32.25" customHeight="1">
      <c r="B22" s="29" t="s">
        <v>269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ht="29.25" customHeight="1">
      <c r="B26" s="39" t="s">
        <v>41</v>
      </c>
      <c r="C26" s="27">
        <f t="shared" ref="C26:P26" si="16">C5-C21</f>
        <v>4656693.426</v>
      </c>
      <c r="D26" s="27">
        <f t="shared" si="16"/>
        <v>8240585.766</v>
      </c>
      <c r="E26" s="27">
        <f t="shared" si="16"/>
        <v>5027620.864</v>
      </c>
      <c r="F26" s="27">
        <f t="shared" si="16"/>
        <v>4030141.588</v>
      </c>
      <c r="G26" s="27">
        <f t="shared" si="16"/>
        <v>3143961.015</v>
      </c>
      <c r="H26" s="27">
        <f t="shared" si="16"/>
        <v>1811262.07</v>
      </c>
      <c r="I26" s="27">
        <f t="shared" si="16"/>
        <v>1308740.054</v>
      </c>
      <c r="J26" s="27">
        <f t="shared" si="16"/>
        <v>2030867.85</v>
      </c>
      <c r="K26" s="27">
        <f t="shared" si="16"/>
        <v>37271.94559</v>
      </c>
      <c r="L26" s="27">
        <f t="shared" si="16"/>
        <v>1869283.618</v>
      </c>
      <c r="M26" s="27">
        <f t="shared" si="16"/>
        <v>248704.8355</v>
      </c>
      <c r="N26" s="27">
        <f t="shared" si="16"/>
        <v>1432873.873</v>
      </c>
      <c r="O26" s="27">
        <f t="shared" si="16"/>
        <v>59720.84468</v>
      </c>
      <c r="P26" s="27">
        <f t="shared" si="16"/>
        <v>33897727.75</v>
      </c>
    </row>
    <row r="27" ht="18.75" customHeight="1">
      <c r="B27" s="40" t="s">
        <v>42</v>
      </c>
      <c r="C27" s="41">
        <f t="shared" ref="C27:P27" si="17">C26/C17</f>
        <v>13.73968974</v>
      </c>
      <c r="D27" s="41">
        <f t="shared" si="17"/>
        <v>19.95804579</v>
      </c>
      <c r="E27" s="41">
        <f t="shared" si="17"/>
        <v>11.72062567</v>
      </c>
      <c r="F27" s="41">
        <f t="shared" si="17"/>
        <v>15.05779427</v>
      </c>
      <c r="G27" s="41">
        <f t="shared" si="17"/>
        <v>13.33268962</v>
      </c>
      <c r="H27" s="41">
        <f t="shared" si="17"/>
        <v>11.90985835</v>
      </c>
      <c r="I27" s="41">
        <f t="shared" si="17"/>
        <v>15.54923916</v>
      </c>
      <c r="J27" s="41">
        <f t="shared" si="17"/>
        <v>17.1219635</v>
      </c>
      <c r="K27" s="41">
        <f t="shared" si="17"/>
        <v>25.84725199</v>
      </c>
      <c r="L27" s="41">
        <f t="shared" si="17"/>
        <v>12.17265721</v>
      </c>
      <c r="M27" s="41">
        <f t="shared" si="17"/>
        <v>10.8704566</v>
      </c>
      <c r="N27" s="41">
        <f t="shared" si="17"/>
        <v>5.414430355</v>
      </c>
      <c r="O27" s="41">
        <f t="shared" si="17"/>
        <v>1.090413236</v>
      </c>
      <c r="P27" s="41">
        <f t="shared" si="17"/>
        <v>13.36460577</v>
      </c>
    </row>
    <row r="28" ht="18.75" customHeight="1">
      <c r="B28" s="40" t="s">
        <v>43</v>
      </c>
      <c r="C28" s="41">
        <f t="shared" ref="C28:P28" si="18">((C26)/C10)*100</f>
        <v>39.84510024</v>
      </c>
      <c r="D28" s="41">
        <f t="shared" si="18"/>
        <v>57.87833278</v>
      </c>
      <c r="E28" s="41">
        <f t="shared" si="18"/>
        <v>33.98981445</v>
      </c>
      <c r="F28" s="41">
        <f t="shared" si="18"/>
        <v>43.66760338</v>
      </c>
      <c r="G28" s="41">
        <f t="shared" si="18"/>
        <v>38.66479991</v>
      </c>
      <c r="H28" s="41">
        <f t="shared" si="18"/>
        <v>34.53858921</v>
      </c>
      <c r="I28" s="41">
        <f t="shared" si="18"/>
        <v>45.09279358</v>
      </c>
      <c r="J28" s="41">
        <f t="shared" si="18"/>
        <v>49.65369415</v>
      </c>
      <c r="K28" s="41">
        <f t="shared" si="18"/>
        <v>74.95703078</v>
      </c>
      <c r="L28" s="41">
        <f t="shared" si="18"/>
        <v>35.30070591</v>
      </c>
      <c r="M28" s="41">
        <f t="shared" si="18"/>
        <v>31.52432414</v>
      </c>
      <c r="N28" s="41">
        <f t="shared" si="18"/>
        <v>15.70184803</v>
      </c>
      <c r="O28" s="41">
        <f t="shared" si="18"/>
        <v>3.162198384</v>
      </c>
      <c r="P28" s="41">
        <f t="shared" si="18"/>
        <v>38.75735672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ht="28.5" customHeight="1">
      <c r="B30" s="39" t="s">
        <v>45</v>
      </c>
      <c r="C30" s="27">
        <f t="shared" ref="C30:P30" si="19">C6-(0.4*C7)+C19-C21</f>
        <v>1708804.745</v>
      </c>
      <c r="D30" s="27">
        <f t="shared" si="19"/>
        <v>5403083.478</v>
      </c>
      <c r="E30" s="27">
        <f t="shared" si="19"/>
        <v>1821963.975</v>
      </c>
      <c r="F30" s="27">
        <f t="shared" si="19"/>
        <v>1112830.476</v>
      </c>
      <c r="G30" s="27">
        <f t="shared" si="19"/>
        <v>1028782.434</v>
      </c>
      <c r="H30" s="27">
        <f t="shared" si="19"/>
        <v>449156.7128</v>
      </c>
      <c r="I30" s="27">
        <f t="shared" si="19"/>
        <v>509973.1643</v>
      </c>
      <c r="J30" s="27">
        <f t="shared" si="19"/>
        <v>-147577.9948</v>
      </c>
      <c r="K30" s="27">
        <f t="shared" si="19"/>
        <v>35799.97446</v>
      </c>
      <c r="L30" s="27">
        <f t="shared" si="19"/>
        <v>73480.78044</v>
      </c>
      <c r="M30" s="27">
        <f t="shared" si="19"/>
        <v>92028.25303</v>
      </c>
      <c r="N30" s="27">
        <f t="shared" si="19"/>
        <v>969781.4433</v>
      </c>
      <c r="O30" s="27">
        <f t="shared" si="19"/>
        <v>30176.86489</v>
      </c>
      <c r="P30" s="27">
        <f t="shared" si="19"/>
        <v>13088284.31</v>
      </c>
    </row>
    <row r="31" ht="18.75" customHeight="1">
      <c r="B31" s="40" t="s">
        <v>42</v>
      </c>
      <c r="C31" s="41">
        <f t="shared" ref="C31:P31" si="20">C30/C17</f>
        <v>5.041870889</v>
      </c>
      <c r="D31" s="41">
        <f t="shared" si="20"/>
        <v>13.08584007</v>
      </c>
      <c r="E31" s="41">
        <f t="shared" si="20"/>
        <v>4.247447912</v>
      </c>
      <c r="F31" s="41">
        <f t="shared" si="20"/>
        <v>4.157861949</v>
      </c>
      <c r="G31" s="41">
        <f t="shared" si="20"/>
        <v>4.362788476</v>
      </c>
      <c r="H31" s="41">
        <f t="shared" si="20"/>
        <v>2.953406309</v>
      </c>
      <c r="I31" s="41">
        <f t="shared" si="20"/>
        <v>6.059029579</v>
      </c>
      <c r="J31" s="41">
        <f t="shared" si="20"/>
        <v>-1.244209485</v>
      </c>
      <c r="K31" s="41">
        <f t="shared" si="20"/>
        <v>24.82647328</v>
      </c>
      <c r="L31" s="41">
        <f t="shared" si="20"/>
        <v>0.4785022151</v>
      </c>
      <c r="M31" s="41">
        <f t="shared" si="20"/>
        <v>4.022395176</v>
      </c>
      <c r="N31" s="41">
        <f t="shared" si="20"/>
        <v>3.664533343</v>
      </c>
      <c r="O31" s="41">
        <f t="shared" si="20"/>
        <v>0.5509843852</v>
      </c>
      <c r="P31" s="41">
        <f t="shared" si="20"/>
        <v>5.160220803</v>
      </c>
    </row>
    <row r="32" ht="18.75" customHeight="1">
      <c r="B32" s="40" t="s">
        <v>43</v>
      </c>
      <c r="C32" s="41">
        <f t="shared" ref="C32:P32" si="21">((C30/C10)*100)</f>
        <v>14.62142558</v>
      </c>
      <c r="D32" s="41">
        <f t="shared" si="21"/>
        <v>37.94893622</v>
      </c>
      <c r="E32" s="41">
        <f t="shared" si="21"/>
        <v>12.31759894</v>
      </c>
      <c r="F32" s="41">
        <f t="shared" si="21"/>
        <v>12.05779965</v>
      </c>
      <c r="G32" s="41">
        <f t="shared" si="21"/>
        <v>12.65208658</v>
      </c>
      <c r="H32" s="41">
        <f t="shared" si="21"/>
        <v>8.564878296</v>
      </c>
      <c r="I32" s="41">
        <f t="shared" si="21"/>
        <v>17.57118578</v>
      </c>
      <c r="J32" s="41">
        <f t="shared" si="21"/>
        <v>-3.608207505</v>
      </c>
      <c r="K32" s="41">
        <f t="shared" si="21"/>
        <v>71.9967725</v>
      </c>
      <c r="L32" s="41">
        <f t="shared" si="21"/>
        <v>1.387656424</v>
      </c>
      <c r="M32" s="41">
        <f t="shared" si="21"/>
        <v>11.66494601</v>
      </c>
      <c r="N32" s="41">
        <f t="shared" si="21"/>
        <v>10.6271467</v>
      </c>
      <c r="O32" s="41">
        <f t="shared" si="21"/>
        <v>1.597854717</v>
      </c>
      <c r="P32" s="41">
        <f t="shared" si="21"/>
        <v>14.96464033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6.71"/>
    <col customWidth="1" min="12" max="14" width="8.71"/>
    <col customWidth="1" min="15" max="15" width="9.86"/>
    <col customWidth="1" min="16" max="16" width="22.0"/>
    <col customWidth="1" min="17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27.0" customHeight="1">
      <c r="A2" s="7"/>
      <c r="B2" s="8" t="s">
        <v>229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</row>
    <row r="4" ht="18.0" customHeight="1">
      <c r="A4" s="7"/>
      <c r="B4" s="12" t="s">
        <v>20</v>
      </c>
      <c r="C4" s="54">
        <f t="shared" ref="C4:P4" si="1">+R4</f>
        <v>31710615.41</v>
      </c>
      <c r="D4" s="54">
        <f t="shared" si="1"/>
        <v>44103391.34</v>
      </c>
      <c r="E4" s="54">
        <f t="shared" si="1"/>
        <v>39718630.43</v>
      </c>
      <c r="F4" s="54">
        <f t="shared" si="1"/>
        <v>26320108.11</v>
      </c>
      <c r="G4" s="54">
        <f t="shared" si="1"/>
        <v>22832663.52</v>
      </c>
      <c r="H4" s="54">
        <f t="shared" si="1"/>
        <v>16821801.22</v>
      </c>
      <c r="I4" s="54">
        <f t="shared" si="1"/>
        <v>12599768.48</v>
      </c>
      <c r="J4" s="54">
        <f t="shared" si="1"/>
        <v>18053456.41</v>
      </c>
      <c r="K4" s="54">
        <f t="shared" si="1"/>
        <v>219278.2672</v>
      </c>
      <c r="L4" s="54">
        <f t="shared" si="1"/>
        <v>19850011.51</v>
      </c>
      <c r="M4" s="54">
        <f t="shared" si="1"/>
        <v>4834453.623</v>
      </c>
      <c r="N4" s="54">
        <f t="shared" si="1"/>
        <v>31831909.92</v>
      </c>
      <c r="O4" s="54">
        <f t="shared" si="1"/>
        <v>10056977.26</v>
      </c>
      <c r="P4" s="54">
        <f t="shared" si="1"/>
        <v>278953065.5</v>
      </c>
      <c r="R4" s="66">
        <v>3.1710615414869998E7</v>
      </c>
      <c r="S4" s="66">
        <v>4.4103391341800004E7</v>
      </c>
      <c r="T4" s="66">
        <v>3.971863042919E7</v>
      </c>
      <c r="U4" s="66">
        <v>2.632010811149E7</v>
      </c>
      <c r="V4" s="66">
        <v>2.283266352485E7</v>
      </c>
      <c r="W4" s="66">
        <v>1.6821801219979998E7</v>
      </c>
      <c r="X4" s="66">
        <v>1.259976848251E7</v>
      </c>
      <c r="Y4" s="66">
        <v>1.805345640568E7</v>
      </c>
      <c r="Z4" s="66">
        <v>219278.2672</v>
      </c>
      <c r="AA4" s="66">
        <v>1.9850011514790002E7</v>
      </c>
      <c r="AB4" s="66">
        <v>4834453.62258</v>
      </c>
      <c r="AC4" s="66">
        <v>3.183190991917E7</v>
      </c>
      <c r="AD4" s="66">
        <v>1.0056977259809999E7</v>
      </c>
      <c r="AE4" s="66">
        <v>2.7895306551392E8</v>
      </c>
      <c r="AF4" s="66">
        <v>0.0</v>
      </c>
    </row>
    <row r="5" ht="18.0" customHeight="1">
      <c r="A5" s="7"/>
      <c r="B5" s="12" t="s">
        <v>21</v>
      </c>
      <c r="C5" s="14">
        <f t="shared" ref="C5:P5" si="2">C6+C8-(C7*0.4)-(C9*0.3)</f>
        <v>6431012.85</v>
      </c>
      <c r="D5" s="14">
        <f t="shared" si="2"/>
        <v>10910102.65</v>
      </c>
      <c r="E5" s="14">
        <f t="shared" si="2"/>
        <v>7181060.216</v>
      </c>
      <c r="F5" s="14">
        <f t="shared" si="2"/>
        <v>5144164.188</v>
      </c>
      <c r="G5" s="14">
        <f t="shared" si="2"/>
        <v>4151129.805</v>
      </c>
      <c r="H5" s="14">
        <f t="shared" si="2"/>
        <v>2571160.43</v>
      </c>
      <c r="I5" s="14">
        <f t="shared" si="2"/>
        <v>1894570.68</v>
      </c>
      <c r="J5" s="14">
        <f t="shared" si="2"/>
        <v>2765250.796</v>
      </c>
      <c r="K5" s="14">
        <f t="shared" si="2"/>
        <v>69692.39728</v>
      </c>
      <c r="L5" s="14">
        <f t="shared" si="2"/>
        <v>2951235.367</v>
      </c>
      <c r="M5" s="14">
        <f t="shared" si="2"/>
        <v>516926.7754</v>
      </c>
      <c r="N5" s="14">
        <f t="shared" si="2"/>
        <v>2976179.38</v>
      </c>
      <c r="O5" s="14">
        <f t="shared" si="2"/>
        <v>489555.3822</v>
      </c>
      <c r="P5" s="14">
        <f t="shared" si="2"/>
        <v>48052040.92</v>
      </c>
      <c r="R5" s="66">
        <v>3174668.8001300003</v>
      </c>
      <c r="S5" s="66">
        <v>8690101.30865</v>
      </c>
      <c r="T5" s="66">
        <v>3774351.21108</v>
      </c>
      <c r="U5" s="66">
        <v>1813378.7715999999</v>
      </c>
      <c r="V5" s="66">
        <v>2004727.68555</v>
      </c>
      <c r="W5" s="66">
        <v>1084862.34025</v>
      </c>
      <c r="X5" s="66">
        <v>1078693.5060999999</v>
      </c>
      <c r="Y5" s="66">
        <v>555831.8990099999</v>
      </c>
      <c r="Z5" s="66">
        <v>93664.12501</v>
      </c>
      <c r="AA5" s="66">
        <v>947805.04148</v>
      </c>
      <c r="AB5" s="66">
        <v>341054.90492</v>
      </c>
      <c r="AC5" s="66">
        <v>1911022.57109</v>
      </c>
      <c r="AD5" s="66">
        <v>529512.04786</v>
      </c>
      <c r="AE5" s="66">
        <v>2.5999674212729998E7</v>
      </c>
      <c r="AF5" s="66">
        <v>0.0</v>
      </c>
    </row>
    <row r="6" ht="18.0" customHeight="1">
      <c r="A6" s="7"/>
      <c r="B6" s="17" t="s">
        <v>22</v>
      </c>
      <c r="C6" s="18">
        <f t="shared" ref="C6:P6" si="3">+R5</f>
        <v>3174668.8</v>
      </c>
      <c r="D6" s="18">
        <f t="shared" si="3"/>
        <v>8690101.309</v>
      </c>
      <c r="E6" s="18">
        <f t="shared" si="3"/>
        <v>3774351.211</v>
      </c>
      <c r="F6" s="18">
        <f t="shared" si="3"/>
        <v>1813378.772</v>
      </c>
      <c r="G6" s="18">
        <f t="shared" si="3"/>
        <v>2004727.686</v>
      </c>
      <c r="H6" s="18">
        <f t="shared" si="3"/>
        <v>1084862.34</v>
      </c>
      <c r="I6" s="18">
        <f t="shared" si="3"/>
        <v>1078693.506</v>
      </c>
      <c r="J6" s="18">
        <f t="shared" si="3"/>
        <v>555831.899</v>
      </c>
      <c r="K6" s="18">
        <f t="shared" si="3"/>
        <v>93664.12501</v>
      </c>
      <c r="L6" s="18">
        <f t="shared" si="3"/>
        <v>947805.0415</v>
      </c>
      <c r="M6" s="18">
        <f t="shared" si="3"/>
        <v>341054.9049</v>
      </c>
      <c r="N6" s="18">
        <f t="shared" si="3"/>
        <v>1911022.571</v>
      </c>
      <c r="O6" s="18">
        <f t="shared" si="3"/>
        <v>529512.0479</v>
      </c>
      <c r="P6" s="18">
        <f t="shared" si="3"/>
        <v>25999674.21</v>
      </c>
      <c r="R6" s="66">
        <v>1911073.16564</v>
      </c>
      <c r="S6" s="66">
        <v>6001672.04726</v>
      </c>
      <c r="T6" s="66">
        <v>2081472.45829</v>
      </c>
      <c r="U6" s="66">
        <v>809760.10014</v>
      </c>
      <c r="V6" s="66">
        <v>897824.45495</v>
      </c>
      <c r="W6" s="66">
        <v>300517.56330000004</v>
      </c>
      <c r="X6" s="66">
        <v>372818.25482</v>
      </c>
      <c r="Y6" s="66">
        <v>180049.57587</v>
      </c>
      <c r="Z6" s="66">
        <v>72850.88355</v>
      </c>
      <c r="AA6" s="66">
        <v>439940.14173000003</v>
      </c>
      <c r="AB6" s="66">
        <v>181421.35341</v>
      </c>
      <c r="AC6" s="66">
        <v>1083304.27974</v>
      </c>
      <c r="AD6" s="66">
        <v>202810.0</v>
      </c>
      <c r="AE6" s="66">
        <v>1.4535514278700002E7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1911073.166</v>
      </c>
      <c r="D7" s="18">
        <f t="shared" si="4"/>
        <v>6001672.047</v>
      </c>
      <c r="E7" s="18">
        <f t="shared" si="4"/>
        <v>2081472.458</v>
      </c>
      <c r="F7" s="18">
        <f t="shared" si="4"/>
        <v>809760.1001</v>
      </c>
      <c r="G7" s="18">
        <f t="shared" si="4"/>
        <v>897824.455</v>
      </c>
      <c r="H7" s="18">
        <f t="shared" si="4"/>
        <v>300517.5633</v>
      </c>
      <c r="I7" s="18">
        <f t="shared" si="4"/>
        <v>372818.2548</v>
      </c>
      <c r="J7" s="18">
        <f t="shared" si="4"/>
        <v>180049.5759</v>
      </c>
      <c r="K7" s="18">
        <f t="shared" si="4"/>
        <v>72850.88355</v>
      </c>
      <c r="L7" s="18">
        <f t="shared" si="4"/>
        <v>439940.1417</v>
      </c>
      <c r="M7" s="18">
        <f t="shared" si="4"/>
        <v>181421.3534</v>
      </c>
      <c r="N7" s="18">
        <f t="shared" si="4"/>
        <v>1083304.28</v>
      </c>
      <c r="O7" s="18">
        <f t="shared" si="4"/>
        <v>202810</v>
      </c>
      <c r="P7" s="18">
        <f t="shared" si="4"/>
        <v>14535514.28</v>
      </c>
      <c r="R7" s="66">
        <v>4460388.85962</v>
      </c>
      <c r="S7" s="66">
        <v>5341675.88911</v>
      </c>
      <c r="T7" s="66">
        <v>4669264.44365</v>
      </c>
      <c r="U7" s="66">
        <v>3966452.6728000003</v>
      </c>
      <c r="V7" s="66">
        <v>2674459.3821300003</v>
      </c>
      <c r="W7" s="66">
        <v>1737370.8296700001</v>
      </c>
      <c r="X7" s="66">
        <v>1066058.9048</v>
      </c>
      <c r="Y7" s="66">
        <v>2339835.28892</v>
      </c>
      <c r="Z7" s="66">
        <v>6752.90642</v>
      </c>
      <c r="AA7" s="66">
        <v>2339339.05448</v>
      </c>
      <c r="AB7" s="66">
        <v>277578.39743</v>
      </c>
      <c r="AC7" s="66">
        <v>1955164.93045</v>
      </c>
      <c r="AD7" s="66">
        <v>44690.53436</v>
      </c>
      <c r="AE7" s="66">
        <v>3.087903209384E7</v>
      </c>
      <c r="AF7" s="66">
        <v>0.0</v>
      </c>
    </row>
    <row r="8" ht="18.0" customHeight="1">
      <c r="A8" s="7"/>
      <c r="B8" s="17" t="s">
        <v>24</v>
      </c>
      <c r="C8" s="18">
        <f t="shared" ref="C8:P8" si="5">+R7</f>
        <v>4460388.86</v>
      </c>
      <c r="D8" s="18">
        <f t="shared" si="5"/>
        <v>5341675.889</v>
      </c>
      <c r="E8" s="18">
        <f t="shared" si="5"/>
        <v>4669264.444</v>
      </c>
      <c r="F8" s="18">
        <f t="shared" si="5"/>
        <v>3966452.673</v>
      </c>
      <c r="G8" s="18">
        <f t="shared" si="5"/>
        <v>2674459.382</v>
      </c>
      <c r="H8" s="18">
        <f t="shared" si="5"/>
        <v>1737370.83</v>
      </c>
      <c r="I8" s="18">
        <f t="shared" si="5"/>
        <v>1066058.905</v>
      </c>
      <c r="J8" s="18">
        <f t="shared" si="5"/>
        <v>2339835.289</v>
      </c>
      <c r="K8" s="18">
        <f t="shared" si="5"/>
        <v>6752.90642</v>
      </c>
      <c r="L8" s="18">
        <f t="shared" si="5"/>
        <v>2339339.054</v>
      </c>
      <c r="M8" s="18">
        <f t="shared" si="5"/>
        <v>277578.3974</v>
      </c>
      <c r="N8" s="18">
        <f t="shared" si="5"/>
        <v>1955164.93</v>
      </c>
      <c r="O8" s="18">
        <f t="shared" si="5"/>
        <v>44690.53436</v>
      </c>
      <c r="P8" s="18">
        <f t="shared" si="5"/>
        <v>30879032.09</v>
      </c>
      <c r="R8" s="66">
        <v>1465385.14498</v>
      </c>
      <c r="S8" s="66">
        <v>2403352.42104</v>
      </c>
      <c r="T8" s="66">
        <v>1433221.5188</v>
      </c>
      <c r="U8" s="66">
        <v>1039210.7210499999</v>
      </c>
      <c r="V8" s="66">
        <v>563091.60149</v>
      </c>
      <c r="W8" s="66">
        <v>436219.04757999995</v>
      </c>
      <c r="X8" s="66">
        <v>336848.09824</v>
      </c>
      <c r="Y8" s="66">
        <v>194655.20387</v>
      </c>
      <c r="Z8" s="66">
        <v>5280.935780000001</v>
      </c>
      <c r="AA8" s="66">
        <v>533108.90593</v>
      </c>
      <c r="AB8" s="66">
        <v>97126.61862000001</v>
      </c>
      <c r="AC8" s="66">
        <v>1522288.03179</v>
      </c>
      <c r="AD8" s="66">
        <v>11744.0</v>
      </c>
      <c r="AE8" s="66">
        <v>1.004153224917E7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1465385.145</v>
      </c>
      <c r="D9" s="18">
        <f t="shared" si="6"/>
        <v>2403352.421</v>
      </c>
      <c r="E9" s="18">
        <f t="shared" si="6"/>
        <v>1433221.519</v>
      </c>
      <c r="F9" s="18">
        <f t="shared" si="6"/>
        <v>1039210.721</v>
      </c>
      <c r="G9" s="18">
        <f t="shared" si="6"/>
        <v>563091.6015</v>
      </c>
      <c r="H9" s="18">
        <f t="shared" si="6"/>
        <v>436219.0476</v>
      </c>
      <c r="I9" s="18">
        <f t="shared" si="6"/>
        <v>336848.0982</v>
      </c>
      <c r="J9" s="18">
        <f t="shared" si="6"/>
        <v>194655.2039</v>
      </c>
      <c r="K9" s="18">
        <f t="shared" si="6"/>
        <v>5280.93578</v>
      </c>
      <c r="L9" s="18">
        <f t="shared" si="6"/>
        <v>533108.9059</v>
      </c>
      <c r="M9" s="18">
        <f t="shared" si="6"/>
        <v>97126.61862</v>
      </c>
      <c r="N9" s="18">
        <f t="shared" si="6"/>
        <v>1522288.032</v>
      </c>
      <c r="O9" s="18">
        <f t="shared" si="6"/>
        <v>11744</v>
      </c>
      <c r="P9" s="18">
        <f t="shared" si="6"/>
        <v>10041532.25</v>
      </c>
      <c r="R9" s="66">
        <v>4609173.72337</v>
      </c>
      <c r="S9" s="66">
        <v>3849102.40052</v>
      </c>
      <c r="T9" s="66">
        <v>4696787.26925</v>
      </c>
      <c r="U9" s="66">
        <v>4400698.14586</v>
      </c>
      <c r="V9" s="66">
        <v>3090015.60158</v>
      </c>
      <c r="W9" s="66">
        <v>2311826.939</v>
      </c>
      <c r="X9" s="66">
        <v>1255930.58868</v>
      </c>
      <c r="Y9" s="66">
        <v>8169.03336</v>
      </c>
      <c r="Z9" s="66">
        <v>46996.09433</v>
      </c>
      <c r="AA9" s="66">
        <v>943854.68409</v>
      </c>
      <c r="AB9" s="66">
        <v>308618.60907</v>
      </c>
      <c r="AC9" s="66">
        <v>4304398.25029</v>
      </c>
      <c r="AD9" s="66">
        <v>20139.29464</v>
      </c>
      <c r="AE9" s="66">
        <v>2.984571063404E7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11675030.37</v>
      </c>
      <c r="D10" s="14">
        <f t="shared" si="7"/>
        <v>14364014.69</v>
      </c>
      <c r="E10" s="14">
        <f t="shared" si="7"/>
        <v>14822289.79</v>
      </c>
      <c r="F10" s="14">
        <f t="shared" si="7"/>
        <v>9047808.288</v>
      </c>
      <c r="G10" s="14">
        <f t="shared" si="7"/>
        <v>8107094.21</v>
      </c>
      <c r="H10" s="14">
        <f t="shared" si="7"/>
        <v>5188573.954</v>
      </c>
      <c r="I10" s="14">
        <f t="shared" si="7"/>
        <v>2917930.834</v>
      </c>
      <c r="J10" s="14">
        <f t="shared" si="7"/>
        <v>4127145.531</v>
      </c>
      <c r="K10" s="14">
        <f t="shared" si="7"/>
        <v>81016.86454</v>
      </c>
      <c r="L10" s="14">
        <f t="shared" si="7"/>
        <v>5369307.776</v>
      </c>
      <c r="M10" s="14">
        <f t="shared" si="7"/>
        <v>809792.0428</v>
      </c>
      <c r="N10" s="14">
        <f t="shared" si="7"/>
        <v>8491438.402</v>
      </c>
      <c r="O10" s="14">
        <f t="shared" si="7"/>
        <v>1888655.118</v>
      </c>
      <c r="P10" s="14">
        <f t="shared" si="7"/>
        <v>86890097.87</v>
      </c>
      <c r="R10" s="66">
        <v>7064764.19393</v>
      </c>
      <c r="S10" s="66">
        <v>1.051488105714E7</v>
      </c>
      <c r="T10" s="66">
        <v>1.0121904528239999E7</v>
      </c>
      <c r="U10" s="66">
        <v>4647106.557130001</v>
      </c>
      <c r="V10" s="66">
        <v>5016895.01381</v>
      </c>
      <c r="W10" s="66">
        <v>2876369.3713</v>
      </c>
      <c r="X10" s="66">
        <v>1662000.24541</v>
      </c>
      <c r="Y10" s="66">
        <v>4118143.6140799997</v>
      </c>
      <c r="Z10" s="66">
        <v>19557.04955</v>
      </c>
      <c r="AA10" s="66">
        <v>4425315.3289</v>
      </c>
      <c r="AB10" s="66">
        <v>500700.08465</v>
      </c>
      <c r="AC10" s="66">
        <v>4187037.62249</v>
      </c>
      <c r="AD10" s="66">
        <v>1868350.3073099998</v>
      </c>
      <c r="AE10" s="66">
        <v>5.702302497394E7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4609173.723</v>
      </c>
      <c r="D11" s="18">
        <f t="shared" si="8"/>
        <v>3849102.401</v>
      </c>
      <c r="E11" s="18">
        <f t="shared" si="8"/>
        <v>4696787.269</v>
      </c>
      <c r="F11" s="18">
        <f t="shared" si="8"/>
        <v>4400698.146</v>
      </c>
      <c r="G11" s="18">
        <f t="shared" si="8"/>
        <v>3090015.602</v>
      </c>
      <c r="H11" s="18">
        <f t="shared" si="8"/>
        <v>2311826.939</v>
      </c>
      <c r="I11" s="18">
        <f t="shared" si="8"/>
        <v>1255930.589</v>
      </c>
      <c r="J11" s="18">
        <f t="shared" si="8"/>
        <v>8169.03336</v>
      </c>
      <c r="K11" s="18">
        <f t="shared" si="8"/>
        <v>46996.09433</v>
      </c>
      <c r="L11" s="18">
        <f t="shared" si="8"/>
        <v>943854.6841</v>
      </c>
      <c r="M11" s="18">
        <f t="shared" si="8"/>
        <v>308618.6091</v>
      </c>
      <c r="N11" s="18">
        <f t="shared" si="8"/>
        <v>4304398.25</v>
      </c>
      <c r="O11" s="18">
        <f t="shared" si="8"/>
        <v>20139.29464</v>
      </c>
      <c r="P11" s="18">
        <f t="shared" si="8"/>
        <v>29845710.63</v>
      </c>
      <c r="R11" s="66">
        <v>1092.4534199999998</v>
      </c>
      <c r="S11" s="66">
        <v>31.23179</v>
      </c>
      <c r="T11" s="66">
        <v>3597.9879</v>
      </c>
      <c r="U11" s="66">
        <v>3.58518</v>
      </c>
      <c r="V11" s="66">
        <v>183.595</v>
      </c>
      <c r="W11" s="66">
        <v>377.64362</v>
      </c>
      <c r="X11" s="66">
        <v>0.0</v>
      </c>
      <c r="Y11" s="66">
        <v>832.88307</v>
      </c>
      <c r="Z11" s="66">
        <v>14463.72066</v>
      </c>
      <c r="AA11" s="66">
        <v>137.76335999999998</v>
      </c>
      <c r="AB11" s="66">
        <v>473.34907</v>
      </c>
      <c r="AC11" s="66">
        <v>2.5295199999999998</v>
      </c>
      <c r="AD11" s="66">
        <v>165.51589</v>
      </c>
      <c r="AE11" s="66">
        <v>21362.25848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7064764.194</v>
      </c>
      <c r="D12" s="18">
        <f t="shared" si="9"/>
        <v>10514881.06</v>
      </c>
      <c r="E12" s="18">
        <f t="shared" si="9"/>
        <v>10121904.53</v>
      </c>
      <c r="F12" s="18">
        <f t="shared" si="9"/>
        <v>4647106.557</v>
      </c>
      <c r="G12" s="18">
        <f t="shared" si="9"/>
        <v>5016895.014</v>
      </c>
      <c r="H12" s="18">
        <f t="shared" si="9"/>
        <v>2876369.371</v>
      </c>
      <c r="I12" s="18">
        <f t="shared" si="9"/>
        <v>1662000.245</v>
      </c>
      <c r="J12" s="18">
        <f t="shared" si="9"/>
        <v>4118143.614</v>
      </c>
      <c r="K12" s="18">
        <f t="shared" si="9"/>
        <v>19557.04955</v>
      </c>
      <c r="L12" s="18">
        <f t="shared" si="9"/>
        <v>4425315.329</v>
      </c>
      <c r="M12" s="18">
        <f t="shared" si="9"/>
        <v>500700.0847</v>
      </c>
      <c r="N12" s="18">
        <f t="shared" si="9"/>
        <v>4187037.622</v>
      </c>
      <c r="O12" s="18">
        <f t="shared" si="9"/>
        <v>1868350.307</v>
      </c>
      <c r="P12" s="18">
        <f t="shared" si="9"/>
        <v>57023024.97</v>
      </c>
    </row>
    <row r="13" ht="20.25" customHeight="1">
      <c r="A13" s="7"/>
      <c r="B13" s="17" t="s">
        <v>270</v>
      </c>
      <c r="C13" s="18">
        <f t="shared" ref="C13:P13" si="10">+R11</f>
        <v>1092.45342</v>
      </c>
      <c r="D13" s="18">
        <f t="shared" si="10"/>
        <v>31.23179</v>
      </c>
      <c r="E13" s="18">
        <f t="shared" si="10"/>
        <v>3597.9879</v>
      </c>
      <c r="F13" s="18">
        <f t="shared" si="10"/>
        <v>3.58518</v>
      </c>
      <c r="G13" s="18">
        <f t="shared" si="10"/>
        <v>183.595</v>
      </c>
      <c r="H13" s="18">
        <f t="shared" si="10"/>
        <v>377.64362</v>
      </c>
      <c r="I13" s="18">
        <f t="shared" si="10"/>
        <v>0</v>
      </c>
      <c r="J13" s="18">
        <f t="shared" si="10"/>
        <v>832.88307</v>
      </c>
      <c r="K13" s="18">
        <f t="shared" si="10"/>
        <v>14463.72066</v>
      </c>
      <c r="L13" s="18">
        <f t="shared" si="10"/>
        <v>137.76336</v>
      </c>
      <c r="M13" s="18">
        <f t="shared" si="10"/>
        <v>473.34907</v>
      </c>
      <c r="N13" s="18">
        <f t="shared" si="10"/>
        <v>2.52952</v>
      </c>
      <c r="O13" s="18">
        <f t="shared" si="10"/>
        <v>165.51589</v>
      </c>
      <c r="P13" s="18">
        <f t="shared" si="10"/>
        <v>21362.25848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</row>
    <row r="16" ht="19.5" customHeight="1">
      <c r="B16" s="19" t="s">
        <v>271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</row>
    <row r="17" ht="19.5" customHeight="1">
      <c r="B17" s="26" t="s">
        <v>32</v>
      </c>
      <c r="C17" s="27">
        <f t="shared" ref="C17:P17" si="12">C16*C10</f>
        <v>338575.8808</v>
      </c>
      <c r="D17" s="27">
        <f t="shared" si="12"/>
        <v>416556.426</v>
      </c>
      <c r="E17" s="27">
        <f t="shared" si="12"/>
        <v>429846.4038</v>
      </c>
      <c r="F17" s="27">
        <f t="shared" si="12"/>
        <v>262386.4404</v>
      </c>
      <c r="G17" s="27">
        <f t="shared" si="12"/>
        <v>235105.7321</v>
      </c>
      <c r="H17" s="27">
        <f t="shared" si="12"/>
        <v>150468.6447</v>
      </c>
      <c r="I17" s="27">
        <f t="shared" si="12"/>
        <v>84619.99419</v>
      </c>
      <c r="J17" s="27">
        <f t="shared" si="12"/>
        <v>119687.2204</v>
      </c>
      <c r="K17" s="27">
        <f t="shared" si="12"/>
        <v>2349.489072</v>
      </c>
      <c r="L17" s="27">
        <f t="shared" si="12"/>
        <v>155709.9255</v>
      </c>
      <c r="M17" s="27">
        <f t="shared" si="12"/>
        <v>23483.96924</v>
      </c>
      <c r="N17" s="27">
        <f t="shared" si="12"/>
        <v>246251.7137</v>
      </c>
      <c r="O17" s="27">
        <f t="shared" si="12"/>
        <v>54770.99842</v>
      </c>
      <c r="P17" s="27">
        <f t="shared" si="12"/>
        <v>2519812.838</v>
      </c>
    </row>
    <row r="18" ht="29.25" customHeight="1">
      <c r="B18" s="29" t="s">
        <v>272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</row>
    <row r="19" ht="21.0" customHeight="1">
      <c r="B19" s="26" t="s">
        <v>34</v>
      </c>
      <c r="C19" s="27">
        <f t="shared" ref="C19:P19" si="13">C9*C18</f>
        <v>1025769.601</v>
      </c>
      <c r="D19" s="27">
        <f t="shared" si="13"/>
        <v>1682346.695</v>
      </c>
      <c r="E19" s="27">
        <f t="shared" si="13"/>
        <v>1003255.063</v>
      </c>
      <c r="F19" s="27">
        <f t="shared" si="13"/>
        <v>727447.5047</v>
      </c>
      <c r="G19" s="27">
        <f t="shared" si="13"/>
        <v>394164.121</v>
      </c>
      <c r="H19" s="27">
        <f t="shared" si="13"/>
        <v>305353.3333</v>
      </c>
      <c r="I19" s="27">
        <f t="shared" si="13"/>
        <v>235793.6688</v>
      </c>
      <c r="J19" s="27">
        <f t="shared" si="13"/>
        <v>136258.6427</v>
      </c>
      <c r="K19" s="27">
        <f t="shared" si="13"/>
        <v>3696.655046</v>
      </c>
      <c r="L19" s="27">
        <f t="shared" si="13"/>
        <v>373176.2342</v>
      </c>
      <c r="M19" s="27">
        <f t="shared" si="13"/>
        <v>67988.63303</v>
      </c>
      <c r="N19" s="27">
        <f t="shared" si="13"/>
        <v>1065601.622</v>
      </c>
      <c r="O19" s="27">
        <f t="shared" si="13"/>
        <v>8220.8</v>
      </c>
      <c r="P19" s="27">
        <f t="shared" si="13"/>
        <v>7029072.574</v>
      </c>
    </row>
    <row r="20" ht="31.5" customHeight="1">
      <c r="B20" s="29" t="s">
        <v>273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S20" s="32"/>
    </row>
    <row r="21" ht="20.25" customHeight="1">
      <c r="B21" s="26" t="s">
        <v>36</v>
      </c>
      <c r="C21" s="27">
        <f t="shared" ref="C21:P21" si="14">C20*C4</f>
        <v>1490398.924</v>
      </c>
      <c r="D21" s="27">
        <f t="shared" si="14"/>
        <v>2072859.393</v>
      </c>
      <c r="E21" s="27">
        <f t="shared" si="14"/>
        <v>1866775.63</v>
      </c>
      <c r="F21" s="27">
        <f t="shared" si="14"/>
        <v>1237045.081</v>
      </c>
      <c r="G21" s="27">
        <f t="shared" si="14"/>
        <v>1073135.186</v>
      </c>
      <c r="H21" s="27">
        <f t="shared" si="14"/>
        <v>790624.6573</v>
      </c>
      <c r="I21" s="27">
        <f t="shared" si="14"/>
        <v>592189.1187</v>
      </c>
      <c r="J21" s="27">
        <f t="shared" si="14"/>
        <v>848512.4511</v>
      </c>
      <c r="K21" s="27">
        <f t="shared" si="14"/>
        <v>10306.07856</v>
      </c>
      <c r="L21" s="27">
        <f t="shared" si="14"/>
        <v>932950.5412</v>
      </c>
      <c r="M21" s="27">
        <f t="shared" si="14"/>
        <v>227219.3203</v>
      </c>
      <c r="N21" s="27">
        <f t="shared" si="14"/>
        <v>1496099.766</v>
      </c>
      <c r="O21" s="27">
        <f t="shared" si="14"/>
        <v>472677.9312</v>
      </c>
      <c r="P21" s="27">
        <f t="shared" si="14"/>
        <v>13110794.08</v>
      </c>
    </row>
    <row r="22" ht="32.25" customHeight="1">
      <c r="B22" s="29" t="s">
        <v>274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ht="29.25" customHeight="1">
      <c r="B26" s="39" t="s">
        <v>41</v>
      </c>
      <c r="C26" s="27">
        <f t="shared" ref="C26:P26" si="16">C5-C21</f>
        <v>4940613.926</v>
      </c>
      <c r="D26" s="27">
        <f t="shared" si="16"/>
        <v>8837243.259</v>
      </c>
      <c r="E26" s="27">
        <f t="shared" si="16"/>
        <v>5314284.586</v>
      </c>
      <c r="F26" s="27">
        <f t="shared" si="16"/>
        <v>3907119.107</v>
      </c>
      <c r="G26" s="27">
        <f t="shared" si="16"/>
        <v>3077994.62</v>
      </c>
      <c r="H26" s="27">
        <f t="shared" si="16"/>
        <v>1780535.773</v>
      </c>
      <c r="I26" s="27">
        <f t="shared" si="16"/>
        <v>1302381.561</v>
      </c>
      <c r="J26" s="27">
        <f t="shared" si="16"/>
        <v>1916738.345</v>
      </c>
      <c r="K26" s="27">
        <f t="shared" si="16"/>
        <v>59386.31872</v>
      </c>
      <c r="L26" s="27">
        <f t="shared" si="16"/>
        <v>2018284.826</v>
      </c>
      <c r="M26" s="27">
        <f t="shared" si="16"/>
        <v>289707.4551</v>
      </c>
      <c r="N26" s="27">
        <f t="shared" si="16"/>
        <v>1480079.614</v>
      </c>
      <c r="O26" s="27">
        <f t="shared" si="16"/>
        <v>16877.45101</v>
      </c>
      <c r="P26" s="27">
        <f t="shared" si="16"/>
        <v>34941246.84</v>
      </c>
    </row>
    <row r="27" ht="18.75" customHeight="1">
      <c r="B27" s="40" t="s">
        <v>42</v>
      </c>
      <c r="C27" s="41">
        <f t="shared" ref="C27:P27" si="17">C26/C17</f>
        <v>14.59233869</v>
      </c>
      <c r="D27" s="41">
        <f t="shared" si="17"/>
        <v>21.21499684</v>
      </c>
      <c r="E27" s="41">
        <f t="shared" si="17"/>
        <v>12.36321751</v>
      </c>
      <c r="F27" s="41">
        <f t="shared" si="17"/>
        <v>14.8907051</v>
      </c>
      <c r="G27" s="41">
        <f t="shared" si="17"/>
        <v>13.09195906</v>
      </c>
      <c r="H27" s="41">
        <f t="shared" si="17"/>
        <v>11.83326783</v>
      </c>
      <c r="I27" s="41">
        <f t="shared" si="17"/>
        <v>15.39094363</v>
      </c>
      <c r="J27" s="41">
        <f t="shared" si="17"/>
        <v>16.01456145</v>
      </c>
      <c r="K27" s="41">
        <f t="shared" si="17"/>
        <v>25.2762694</v>
      </c>
      <c r="L27" s="41">
        <f t="shared" si="17"/>
        <v>12.96182513</v>
      </c>
      <c r="M27" s="41">
        <f t="shared" si="17"/>
        <v>12.33639221</v>
      </c>
      <c r="N27" s="41">
        <f t="shared" si="17"/>
        <v>6.010433763</v>
      </c>
      <c r="O27" s="41">
        <f t="shared" si="17"/>
        <v>0.3081457614</v>
      </c>
      <c r="P27" s="41">
        <f t="shared" si="17"/>
        <v>13.86660402</v>
      </c>
    </row>
    <row r="28" ht="18.75" customHeight="1">
      <c r="B28" s="40" t="s">
        <v>43</v>
      </c>
      <c r="C28" s="41">
        <f t="shared" ref="C28:P28" si="18">((C26)/C10)*100</f>
        <v>42.31778221</v>
      </c>
      <c r="D28" s="41">
        <f t="shared" si="18"/>
        <v>61.52349082</v>
      </c>
      <c r="E28" s="41">
        <f t="shared" si="18"/>
        <v>35.85333078</v>
      </c>
      <c r="F28" s="41">
        <f t="shared" si="18"/>
        <v>43.1830448</v>
      </c>
      <c r="G28" s="41">
        <f t="shared" si="18"/>
        <v>37.96668128</v>
      </c>
      <c r="H28" s="41">
        <f t="shared" si="18"/>
        <v>34.31647672</v>
      </c>
      <c r="I28" s="41">
        <f t="shared" si="18"/>
        <v>44.63373654</v>
      </c>
      <c r="J28" s="41">
        <f t="shared" si="18"/>
        <v>46.4422282</v>
      </c>
      <c r="K28" s="41">
        <f t="shared" si="18"/>
        <v>73.30118125</v>
      </c>
      <c r="L28" s="41">
        <f t="shared" si="18"/>
        <v>37.58929289</v>
      </c>
      <c r="M28" s="41">
        <f t="shared" si="18"/>
        <v>35.7755374</v>
      </c>
      <c r="N28" s="41">
        <f t="shared" si="18"/>
        <v>17.43025791</v>
      </c>
      <c r="O28" s="41">
        <f t="shared" si="18"/>
        <v>0.893622708</v>
      </c>
      <c r="P28" s="41">
        <f t="shared" si="18"/>
        <v>40.21315167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ht="28.5" customHeight="1">
      <c r="B30" s="39" t="s">
        <v>45</v>
      </c>
      <c r="C30" s="27">
        <f t="shared" ref="C30:P30" si="19">C6-(0.4*C7)+C19-C21</f>
        <v>1945610.211</v>
      </c>
      <c r="D30" s="27">
        <f t="shared" si="19"/>
        <v>5898919.791</v>
      </c>
      <c r="E30" s="27">
        <f t="shared" si="19"/>
        <v>2078241.661</v>
      </c>
      <c r="F30" s="27">
        <f t="shared" si="19"/>
        <v>979877.155</v>
      </c>
      <c r="G30" s="27">
        <f t="shared" si="19"/>
        <v>966626.8389</v>
      </c>
      <c r="H30" s="27">
        <f t="shared" si="19"/>
        <v>479383.9909</v>
      </c>
      <c r="I30" s="27">
        <f t="shared" si="19"/>
        <v>573170.7543</v>
      </c>
      <c r="J30" s="27">
        <f t="shared" si="19"/>
        <v>-228441.7397</v>
      </c>
      <c r="K30" s="27">
        <f t="shared" si="19"/>
        <v>57914.34808</v>
      </c>
      <c r="L30" s="27">
        <f t="shared" si="19"/>
        <v>212054.6777</v>
      </c>
      <c r="M30" s="27">
        <f t="shared" si="19"/>
        <v>109255.6763</v>
      </c>
      <c r="N30" s="27">
        <f t="shared" si="19"/>
        <v>1047202.715</v>
      </c>
      <c r="O30" s="27">
        <f t="shared" si="19"/>
        <v>-16069.08335</v>
      </c>
      <c r="P30" s="27">
        <f t="shared" si="19"/>
        <v>14103747</v>
      </c>
    </row>
    <row r="31" ht="18.75" customHeight="1">
      <c r="B31" s="40" t="s">
        <v>42</v>
      </c>
      <c r="C31" s="41">
        <f t="shared" ref="C31:P31" si="20">C30/C17</f>
        <v>5.746452484</v>
      </c>
      <c r="D31" s="41">
        <f t="shared" si="20"/>
        <v>14.16115422</v>
      </c>
      <c r="E31" s="41">
        <f t="shared" si="20"/>
        <v>4.834847151</v>
      </c>
      <c r="F31" s="41">
        <f t="shared" si="20"/>
        <v>3.734480919</v>
      </c>
      <c r="G31" s="41">
        <f t="shared" si="20"/>
        <v>4.111455856</v>
      </c>
      <c r="H31" s="41">
        <f t="shared" si="20"/>
        <v>3.185939449</v>
      </c>
      <c r="I31" s="41">
        <f t="shared" si="20"/>
        <v>6.77346719</v>
      </c>
      <c r="J31" s="41">
        <f t="shared" si="20"/>
        <v>-1.90865607</v>
      </c>
      <c r="K31" s="41">
        <f t="shared" si="20"/>
        <v>24.6497627</v>
      </c>
      <c r="L31" s="41">
        <f t="shared" si="20"/>
        <v>1.361857165</v>
      </c>
      <c r="M31" s="41">
        <f t="shared" si="20"/>
        <v>4.652351364</v>
      </c>
      <c r="N31" s="41">
        <f t="shared" si="20"/>
        <v>4.252570265</v>
      </c>
      <c r="O31" s="41">
        <f t="shared" si="20"/>
        <v>-0.2933867159</v>
      </c>
      <c r="P31" s="41">
        <f t="shared" si="20"/>
        <v>5.597140702</v>
      </c>
    </row>
    <row r="32" ht="18.75" customHeight="1">
      <c r="B32" s="40" t="s">
        <v>43</v>
      </c>
      <c r="C32" s="41">
        <f t="shared" ref="C32:P32" si="21">((C30/C10)*100)</f>
        <v>16.6647122</v>
      </c>
      <c r="D32" s="41">
        <f t="shared" si="21"/>
        <v>41.06734725</v>
      </c>
      <c r="E32" s="41">
        <f t="shared" si="21"/>
        <v>14.02105674</v>
      </c>
      <c r="F32" s="41">
        <f t="shared" si="21"/>
        <v>10.82999467</v>
      </c>
      <c r="G32" s="41">
        <f t="shared" si="21"/>
        <v>11.92322198</v>
      </c>
      <c r="H32" s="41">
        <f t="shared" si="21"/>
        <v>9.239224403</v>
      </c>
      <c r="I32" s="41">
        <f t="shared" si="21"/>
        <v>19.64305485</v>
      </c>
      <c r="J32" s="41">
        <f t="shared" si="21"/>
        <v>-5.535102603</v>
      </c>
      <c r="K32" s="41">
        <f t="shared" si="21"/>
        <v>71.48431182</v>
      </c>
      <c r="L32" s="41">
        <f t="shared" si="21"/>
        <v>3.949385779</v>
      </c>
      <c r="M32" s="41">
        <f t="shared" si="21"/>
        <v>13.49181896</v>
      </c>
      <c r="N32" s="41">
        <f t="shared" si="21"/>
        <v>12.33245377</v>
      </c>
      <c r="O32" s="41">
        <f t="shared" si="21"/>
        <v>-0.850821476</v>
      </c>
      <c r="P32" s="41">
        <f t="shared" si="21"/>
        <v>16.23170803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6.71"/>
    <col customWidth="1" min="12" max="14" width="8.71"/>
    <col customWidth="1" min="15" max="15" width="9.86"/>
    <col customWidth="1" min="16" max="16" width="22.0"/>
    <col customWidth="1" min="17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27.0" customHeight="1">
      <c r="A2" s="7"/>
      <c r="B2" s="8" t="s">
        <v>229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</row>
    <row r="4" ht="18.0" customHeight="1">
      <c r="A4" s="7"/>
      <c r="B4" s="12" t="s">
        <v>20</v>
      </c>
      <c r="C4" s="54">
        <f t="shared" ref="C4:P4" si="1">+R4</f>
        <v>31406750.54</v>
      </c>
      <c r="D4" s="54">
        <f t="shared" si="1"/>
        <v>43507320.32</v>
      </c>
      <c r="E4" s="54">
        <f t="shared" si="1"/>
        <v>39287367.62</v>
      </c>
      <c r="F4" s="54">
        <f t="shared" si="1"/>
        <v>26602436.59</v>
      </c>
      <c r="G4" s="54">
        <f t="shared" si="1"/>
        <v>22776057.48</v>
      </c>
      <c r="H4" s="54">
        <f t="shared" si="1"/>
        <v>16873066.2</v>
      </c>
      <c r="I4" s="54">
        <f t="shared" si="1"/>
        <v>12713779.14</v>
      </c>
      <c r="J4" s="54">
        <f t="shared" si="1"/>
        <v>18147838.28</v>
      </c>
      <c r="K4" s="54">
        <f t="shared" si="1"/>
        <v>201551.1981</v>
      </c>
      <c r="L4" s="54">
        <f t="shared" si="1"/>
        <v>19870111.59</v>
      </c>
      <c r="M4" s="54">
        <f t="shared" si="1"/>
        <v>4851320.448</v>
      </c>
      <c r="N4" s="54">
        <f t="shared" si="1"/>
        <v>31575688.85</v>
      </c>
      <c r="O4" s="54">
        <f t="shared" si="1"/>
        <v>10080877.99</v>
      </c>
      <c r="P4" s="54">
        <f t="shared" si="1"/>
        <v>277894166.2</v>
      </c>
      <c r="R4" s="72">
        <v>3.14067505376E7</v>
      </c>
      <c r="S4" s="72">
        <v>4.3507320323410004E7</v>
      </c>
      <c r="T4" s="72">
        <v>3.928736761604E7</v>
      </c>
      <c r="U4" s="72">
        <v>2.6602436591E7</v>
      </c>
      <c r="V4" s="72">
        <v>2.277605748033E7</v>
      </c>
      <c r="W4" s="72">
        <v>1.68730661973E7</v>
      </c>
      <c r="X4" s="72">
        <v>1.271377913623E7</v>
      </c>
      <c r="Y4" s="72">
        <v>1.814783828205E7</v>
      </c>
      <c r="Z4" s="72">
        <v>201551.19805</v>
      </c>
      <c r="AA4" s="72">
        <v>1.987011159364E7</v>
      </c>
      <c r="AB4" s="72">
        <v>4851320.448310001</v>
      </c>
      <c r="AC4" s="72">
        <v>3.157568884577E7</v>
      </c>
      <c r="AD4" s="72">
        <v>1.008087798582E7</v>
      </c>
      <c r="AE4" s="72">
        <v>2.7789416623555E8</v>
      </c>
      <c r="AF4" s="66">
        <v>0.0</v>
      </c>
    </row>
    <row r="5" ht="18.0" customHeight="1">
      <c r="A5" s="7"/>
      <c r="B5" s="12" t="s">
        <v>21</v>
      </c>
      <c r="C5" s="14">
        <f t="shared" ref="C5:P5" si="2">C6+C8-(C7*0.4)-(C9*0.3)</f>
        <v>6120844.958</v>
      </c>
      <c r="D5" s="14">
        <f t="shared" si="2"/>
        <v>10822853.01</v>
      </c>
      <c r="E5" s="14">
        <f t="shared" si="2"/>
        <v>6941568.931</v>
      </c>
      <c r="F5" s="14">
        <f t="shared" si="2"/>
        <v>5433011.859</v>
      </c>
      <c r="G5" s="14">
        <f t="shared" si="2"/>
        <v>4061379.955</v>
      </c>
      <c r="H5" s="14">
        <f t="shared" si="2"/>
        <v>2646010.631</v>
      </c>
      <c r="I5" s="14">
        <f t="shared" si="2"/>
        <v>1765776.003</v>
      </c>
      <c r="J5" s="14">
        <f t="shared" si="2"/>
        <v>2732164.546</v>
      </c>
      <c r="K5" s="14">
        <f t="shared" si="2"/>
        <v>49877.29258</v>
      </c>
      <c r="L5" s="14">
        <f t="shared" si="2"/>
        <v>2800409.986</v>
      </c>
      <c r="M5" s="14">
        <f t="shared" si="2"/>
        <v>498558.5498</v>
      </c>
      <c r="N5" s="14">
        <f t="shared" si="2"/>
        <v>2821682.495</v>
      </c>
      <c r="O5" s="14">
        <f t="shared" si="2"/>
        <v>466977.6274</v>
      </c>
      <c r="P5" s="14">
        <f t="shared" si="2"/>
        <v>47161115.84</v>
      </c>
      <c r="R5" s="70">
        <v>2833530.63837</v>
      </c>
      <c r="S5" s="70">
        <v>8424793.343489999</v>
      </c>
      <c r="T5" s="70">
        <v>3355709.42121</v>
      </c>
      <c r="U5" s="70">
        <v>1819681.1157799999</v>
      </c>
      <c r="V5" s="70">
        <v>1923381.43169</v>
      </c>
      <c r="W5" s="70">
        <v>1227282.9867</v>
      </c>
      <c r="X5" s="70">
        <v>1258494.97137</v>
      </c>
      <c r="Y5" s="70">
        <v>540693.2283600001</v>
      </c>
      <c r="Z5" s="70">
        <v>67685.89123000001</v>
      </c>
      <c r="AA5" s="70">
        <v>821251.71522</v>
      </c>
      <c r="AB5" s="70">
        <v>353368.03125</v>
      </c>
      <c r="AC5" s="70">
        <v>1752854.13352</v>
      </c>
      <c r="AD5" s="70">
        <v>489775.8886</v>
      </c>
      <c r="AE5" s="70">
        <v>2.486850279679E7</v>
      </c>
      <c r="AF5" s="66">
        <v>0.0</v>
      </c>
    </row>
    <row r="6" ht="18.0" customHeight="1">
      <c r="A6" s="7"/>
      <c r="B6" s="17" t="s">
        <v>22</v>
      </c>
      <c r="C6" s="18">
        <f t="shared" ref="C6:P6" si="3">+R5</f>
        <v>2833530.638</v>
      </c>
      <c r="D6" s="18">
        <f t="shared" si="3"/>
        <v>8424793.343</v>
      </c>
      <c r="E6" s="18">
        <f t="shared" si="3"/>
        <v>3355709.421</v>
      </c>
      <c r="F6" s="18">
        <f t="shared" si="3"/>
        <v>1819681.116</v>
      </c>
      <c r="G6" s="18">
        <f t="shared" si="3"/>
        <v>1923381.432</v>
      </c>
      <c r="H6" s="18">
        <f t="shared" si="3"/>
        <v>1227282.987</v>
      </c>
      <c r="I6" s="18">
        <f t="shared" si="3"/>
        <v>1258494.971</v>
      </c>
      <c r="J6" s="18">
        <f t="shared" si="3"/>
        <v>540693.2284</v>
      </c>
      <c r="K6" s="18">
        <f t="shared" si="3"/>
        <v>67685.89123</v>
      </c>
      <c r="L6" s="18">
        <f t="shared" si="3"/>
        <v>821251.7152</v>
      </c>
      <c r="M6" s="18">
        <f t="shared" si="3"/>
        <v>353368.0313</v>
      </c>
      <c r="N6" s="18">
        <f t="shared" si="3"/>
        <v>1752854.134</v>
      </c>
      <c r="O6" s="18">
        <f t="shared" si="3"/>
        <v>489775.8886</v>
      </c>
      <c r="P6" s="18">
        <f t="shared" si="3"/>
        <v>24868502.8</v>
      </c>
      <c r="R6" s="69">
        <v>1723316.25482</v>
      </c>
      <c r="S6" s="69">
        <v>5587553.28592</v>
      </c>
      <c r="T6" s="69">
        <v>1637187.50905</v>
      </c>
      <c r="U6" s="69">
        <v>701462.48433</v>
      </c>
      <c r="V6" s="69">
        <v>954239.0513500001</v>
      </c>
      <c r="W6" s="69">
        <v>457722.08067</v>
      </c>
      <c r="X6" s="69">
        <v>528212.18328</v>
      </c>
      <c r="Y6" s="69">
        <v>192118.46853</v>
      </c>
      <c r="Z6" s="69">
        <v>52456.18057</v>
      </c>
      <c r="AA6" s="69">
        <v>286144.24395</v>
      </c>
      <c r="AB6" s="69">
        <v>189601.86321</v>
      </c>
      <c r="AC6" s="69">
        <v>1045760.2678200001</v>
      </c>
      <c r="AD6" s="69">
        <v>204810.0</v>
      </c>
      <c r="AE6" s="69">
        <v>1.35605838735E7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1723316.255</v>
      </c>
      <c r="D7" s="18">
        <f t="shared" si="4"/>
        <v>5587553.286</v>
      </c>
      <c r="E7" s="18">
        <f t="shared" si="4"/>
        <v>1637187.509</v>
      </c>
      <c r="F7" s="18">
        <f t="shared" si="4"/>
        <v>701462.4843</v>
      </c>
      <c r="G7" s="18">
        <f t="shared" si="4"/>
        <v>954239.0514</v>
      </c>
      <c r="H7" s="18">
        <f t="shared" si="4"/>
        <v>457722.0807</v>
      </c>
      <c r="I7" s="18">
        <f t="shared" si="4"/>
        <v>528212.1833</v>
      </c>
      <c r="J7" s="18">
        <f t="shared" si="4"/>
        <v>192118.4685</v>
      </c>
      <c r="K7" s="18">
        <f t="shared" si="4"/>
        <v>52456.18057</v>
      </c>
      <c r="L7" s="18">
        <f t="shared" si="4"/>
        <v>286144.244</v>
      </c>
      <c r="M7" s="18">
        <f t="shared" si="4"/>
        <v>189601.8632</v>
      </c>
      <c r="N7" s="18">
        <f t="shared" si="4"/>
        <v>1045760.268</v>
      </c>
      <c r="O7" s="18">
        <f t="shared" si="4"/>
        <v>204810</v>
      </c>
      <c r="P7" s="18">
        <f t="shared" si="4"/>
        <v>13560583.87</v>
      </c>
      <c r="R7" s="70">
        <v>4376943.22616</v>
      </c>
      <c r="S7" s="70">
        <v>5213546.441439999</v>
      </c>
      <c r="T7" s="70">
        <v>4687193.19729</v>
      </c>
      <c r="U7" s="70">
        <v>4307052.152109999</v>
      </c>
      <c r="V7" s="70">
        <v>2676470.59653</v>
      </c>
      <c r="W7" s="70">
        <v>1704206.74651</v>
      </c>
      <c r="X7" s="70">
        <v>810803.9741</v>
      </c>
      <c r="Y7" s="70">
        <v>2333182.89127</v>
      </c>
      <c r="Z7" s="70">
        <v>4461.14467</v>
      </c>
      <c r="AA7" s="70">
        <v>2204925.27514</v>
      </c>
      <c r="AB7" s="70">
        <v>248508.56924</v>
      </c>
      <c r="AC7" s="70">
        <v>1937249.00082</v>
      </c>
      <c r="AD7" s="70">
        <v>60673.29567</v>
      </c>
      <c r="AE7" s="70">
        <v>3.056521651095E7</v>
      </c>
      <c r="AF7" s="66">
        <v>0.0</v>
      </c>
    </row>
    <row r="8" ht="18.0" customHeight="1">
      <c r="A8" s="7"/>
      <c r="B8" s="17" t="s">
        <v>24</v>
      </c>
      <c r="C8" s="18">
        <f t="shared" ref="C8:P8" si="5">+R7</f>
        <v>4376943.226</v>
      </c>
      <c r="D8" s="18">
        <f t="shared" si="5"/>
        <v>5213546.441</v>
      </c>
      <c r="E8" s="18">
        <f t="shared" si="5"/>
        <v>4687193.197</v>
      </c>
      <c r="F8" s="18">
        <f t="shared" si="5"/>
        <v>4307052.152</v>
      </c>
      <c r="G8" s="18">
        <f t="shared" si="5"/>
        <v>2676470.597</v>
      </c>
      <c r="H8" s="18">
        <f t="shared" si="5"/>
        <v>1704206.747</v>
      </c>
      <c r="I8" s="18">
        <f t="shared" si="5"/>
        <v>810803.9741</v>
      </c>
      <c r="J8" s="18">
        <f t="shared" si="5"/>
        <v>2333182.891</v>
      </c>
      <c r="K8" s="18">
        <f t="shared" si="5"/>
        <v>4461.14467</v>
      </c>
      <c r="L8" s="18">
        <f t="shared" si="5"/>
        <v>2204925.275</v>
      </c>
      <c r="M8" s="18">
        <f t="shared" si="5"/>
        <v>248508.5692</v>
      </c>
      <c r="N8" s="18">
        <f t="shared" si="5"/>
        <v>1937249.001</v>
      </c>
      <c r="O8" s="18">
        <f t="shared" si="5"/>
        <v>60673.29567</v>
      </c>
      <c r="P8" s="18">
        <f t="shared" si="5"/>
        <v>30565216.51</v>
      </c>
      <c r="R8" s="69">
        <v>1334341.34994</v>
      </c>
      <c r="S8" s="69">
        <v>1934884.88172</v>
      </c>
      <c r="T8" s="69">
        <v>1488195.6116600002</v>
      </c>
      <c r="U8" s="69">
        <v>1377121.38236</v>
      </c>
      <c r="V8" s="69">
        <v>522588.17562</v>
      </c>
      <c r="W8" s="69">
        <v>341300.90114</v>
      </c>
      <c r="X8" s="69">
        <v>307460.23081</v>
      </c>
      <c r="Y8" s="69">
        <v>216213.95378</v>
      </c>
      <c r="Z8" s="69">
        <v>4290.90363</v>
      </c>
      <c r="AA8" s="69">
        <v>371031.02167000005</v>
      </c>
      <c r="AB8" s="69">
        <v>91591.01788</v>
      </c>
      <c r="AC8" s="69">
        <v>1500388.4412</v>
      </c>
      <c r="AD8" s="69">
        <v>5158.52304</v>
      </c>
      <c r="AE8" s="69">
        <v>9494566.394450001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1334341.35</v>
      </c>
      <c r="D9" s="18">
        <f t="shared" si="6"/>
        <v>1934884.882</v>
      </c>
      <c r="E9" s="18">
        <f t="shared" si="6"/>
        <v>1488195.612</v>
      </c>
      <c r="F9" s="18">
        <f t="shared" si="6"/>
        <v>1377121.382</v>
      </c>
      <c r="G9" s="18">
        <f t="shared" si="6"/>
        <v>522588.1756</v>
      </c>
      <c r="H9" s="18">
        <f t="shared" si="6"/>
        <v>341300.9011</v>
      </c>
      <c r="I9" s="18">
        <f t="shared" si="6"/>
        <v>307460.2308</v>
      </c>
      <c r="J9" s="18">
        <f t="shared" si="6"/>
        <v>216213.9538</v>
      </c>
      <c r="K9" s="18">
        <f t="shared" si="6"/>
        <v>4290.90363</v>
      </c>
      <c r="L9" s="18">
        <f t="shared" si="6"/>
        <v>371031.0217</v>
      </c>
      <c r="M9" s="18">
        <f t="shared" si="6"/>
        <v>91591.01788</v>
      </c>
      <c r="N9" s="18">
        <f t="shared" si="6"/>
        <v>1500388.441</v>
      </c>
      <c r="O9" s="18">
        <f t="shared" si="6"/>
        <v>5158.52304</v>
      </c>
      <c r="P9" s="18">
        <f t="shared" si="6"/>
        <v>9494566.394</v>
      </c>
      <c r="R9" s="69">
        <v>4526754.161060001</v>
      </c>
      <c r="S9" s="69">
        <v>3831403.15309</v>
      </c>
      <c r="T9" s="69">
        <v>4815931.5861</v>
      </c>
      <c r="U9" s="69">
        <v>4633569.62389</v>
      </c>
      <c r="V9" s="69">
        <v>3088003.79632</v>
      </c>
      <c r="W9" s="69">
        <v>2037489.52712</v>
      </c>
      <c r="X9" s="69">
        <v>1135085.81384</v>
      </c>
      <c r="Y9" s="69">
        <v>7911.9902</v>
      </c>
      <c r="Z9" s="69">
        <v>42658.64613</v>
      </c>
      <c r="AA9" s="69">
        <v>873371.71621</v>
      </c>
      <c r="AB9" s="69">
        <v>334111.59898</v>
      </c>
      <c r="AC9" s="69">
        <v>4472986.75463</v>
      </c>
      <c r="AD9" s="69">
        <v>23408.22121</v>
      </c>
      <c r="AE9" s="69">
        <v>2.9822686588779997E7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11561774.81</v>
      </c>
      <c r="D10" s="14">
        <f t="shared" si="7"/>
        <v>14364243.42</v>
      </c>
      <c r="E10" s="14">
        <f t="shared" si="7"/>
        <v>14874513.73</v>
      </c>
      <c r="F10" s="14">
        <f t="shared" si="7"/>
        <v>9287373.374</v>
      </c>
      <c r="G10" s="14">
        <f t="shared" si="7"/>
        <v>8091017.176</v>
      </c>
      <c r="H10" s="14">
        <f t="shared" si="7"/>
        <v>4946671.6</v>
      </c>
      <c r="I10" s="14">
        <f t="shared" si="7"/>
        <v>2899152.583</v>
      </c>
      <c r="J10" s="14">
        <f t="shared" si="7"/>
        <v>4100076.033</v>
      </c>
      <c r="K10" s="14">
        <f t="shared" si="7"/>
        <v>66163.67942</v>
      </c>
      <c r="L10" s="14">
        <f t="shared" si="7"/>
        <v>5277018.522</v>
      </c>
      <c r="M10" s="14">
        <f t="shared" si="7"/>
        <v>837995.6466</v>
      </c>
      <c r="N10" s="14">
        <f t="shared" si="7"/>
        <v>8695943.566</v>
      </c>
      <c r="O10" s="14">
        <f t="shared" si="7"/>
        <v>1865410.441</v>
      </c>
      <c r="P10" s="14">
        <f t="shared" si="7"/>
        <v>86867354.57</v>
      </c>
      <c r="R10" s="69">
        <v>7034620.06358</v>
      </c>
      <c r="S10" s="69">
        <v>1.053270380299E7</v>
      </c>
      <c r="T10" s="69">
        <v>1.005524880592E7</v>
      </c>
      <c r="U10" s="69">
        <v>4653687.93405</v>
      </c>
      <c r="V10" s="69">
        <v>5000805.65677</v>
      </c>
      <c r="W10" s="69">
        <v>2908765.98807</v>
      </c>
      <c r="X10" s="69">
        <v>1760601.64299</v>
      </c>
      <c r="Y10" s="69">
        <v>4091527.2809</v>
      </c>
      <c r="Z10" s="69">
        <v>19766.51055</v>
      </c>
      <c r="AA10" s="69">
        <v>4403557.94028</v>
      </c>
      <c r="AB10" s="69">
        <v>503826.25131</v>
      </c>
      <c r="AC10" s="69">
        <v>4222954.27603</v>
      </c>
      <c r="AD10" s="69">
        <v>1841810.54767</v>
      </c>
      <c r="AE10" s="69">
        <v>5.702987670111E7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4526754.161</v>
      </c>
      <c r="D11" s="18">
        <f t="shared" si="8"/>
        <v>3831403.153</v>
      </c>
      <c r="E11" s="18">
        <f t="shared" si="8"/>
        <v>4815931.586</v>
      </c>
      <c r="F11" s="18">
        <f t="shared" si="8"/>
        <v>4633569.624</v>
      </c>
      <c r="G11" s="18">
        <f t="shared" si="8"/>
        <v>3088003.796</v>
      </c>
      <c r="H11" s="18">
        <f t="shared" si="8"/>
        <v>2037489.527</v>
      </c>
      <c r="I11" s="18">
        <f t="shared" si="8"/>
        <v>1135085.814</v>
      </c>
      <c r="J11" s="18">
        <f t="shared" si="8"/>
        <v>7911.9902</v>
      </c>
      <c r="K11" s="18">
        <f t="shared" si="8"/>
        <v>42658.64613</v>
      </c>
      <c r="L11" s="18">
        <f t="shared" si="8"/>
        <v>873371.7162</v>
      </c>
      <c r="M11" s="18">
        <f t="shared" si="8"/>
        <v>334111.599</v>
      </c>
      <c r="N11" s="18">
        <f t="shared" si="8"/>
        <v>4472986.755</v>
      </c>
      <c r="O11" s="18">
        <f t="shared" si="8"/>
        <v>23408.22121</v>
      </c>
      <c r="P11" s="18">
        <f t="shared" si="8"/>
        <v>29822686.59</v>
      </c>
      <c r="R11" s="69">
        <v>400.5862</v>
      </c>
      <c r="S11" s="69">
        <v>136.46029000000001</v>
      </c>
      <c r="T11" s="69">
        <v>3333.33489</v>
      </c>
      <c r="U11" s="69">
        <v>115.81621000000001</v>
      </c>
      <c r="V11" s="69">
        <v>2207.72284</v>
      </c>
      <c r="W11" s="69">
        <v>416.08524</v>
      </c>
      <c r="X11" s="69">
        <v>3465.12601</v>
      </c>
      <c r="Y11" s="69">
        <v>636.7615400000001</v>
      </c>
      <c r="Z11" s="69">
        <v>3738.5227400000003</v>
      </c>
      <c r="AA11" s="69">
        <v>88.86544</v>
      </c>
      <c r="AB11" s="69">
        <v>57.79631</v>
      </c>
      <c r="AC11" s="69">
        <v>2.53502</v>
      </c>
      <c r="AD11" s="69">
        <v>191.67191</v>
      </c>
      <c r="AE11" s="69">
        <v>14791.28464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7034620.064</v>
      </c>
      <c r="D12" s="18">
        <f t="shared" si="9"/>
        <v>10532703.8</v>
      </c>
      <c r="E12" s="18">
        <f t="shared" si="9"/>
        <v>10055248.81</v>
      </c>
      <c r="F12" s="18">
        <f t="shared" si="9"/>
        <v>4653687.934</v>
      </c>
      <c r="G12" s="18">
        <f t="shared" si="9"/>
        <v>5000805.657</v>
      </c>
      <c r="H12" s="18">
        <f t="shared" si="9"/>
        <v>2908765.988</v>
      </c>
      <c r="I12" s="18">
        <f t="shared" si="9"/>
        <v>1760601.643</v>
      </c>
      <c r="J12" s="18">
        <f t="shared" si="9"/>
        <v>4091527.281</v>
      </c>
      <c r="K12" s="18">
        <f t="shared" si="9"/>
        <v>19766.51055</v>
      </c>
      <c r="L12" s="18">
        <f t="shared" si="9"/>
        <v>4403557.94</v>
      </c>
      <c r="M12" s="18">
        <f t="shared" si="9"/>
        <v>503826.2513</v>
      </c>
      <c r="N12" s="18">
        <f t="shared" si="9"/>
        <v>4222954.276</v>
      </c>
      <c r="O12" s="18">
        <f t="shared" si="9"/>
        <v>1841810.548</v>
      </c>
      <c r="P12" s="18">
        <f t="shared" si="9"/>
        <v>57029876.7</v>
      </c>
    </row>
    <row r="13" ht="20.25" customHeight="1">
      <c r="A13" s="7"/>
      <c r="B13" s="17" t="s">
        <v>275</v>
      </c>
      <c r="C13" s="18">
        <f t="shared" ref="C13:P13" si="10">+R11</f>
        <v>400.5862</v>
      </c>
      <c r="D13" s="18">
        <f t="shared" si="10"/>
        <v>136.46029</v>
      </c>
      <c r="E13" s="18">
        <f t="shared" si="10"/>
        <v>3333.33489</v>
      </c>
      <c r="F13" s="18">
        <f t="shared" si="10"/>
        <v>115.81621</v>
      </c>
      <c r="G13" s="18">
        <f t="shared" si="10"/>
        <v>2207.72284</v>
      </c>
      <c r="H13" s="18">
        <f t="shared" si="10"/>
        <v>416.08524</v>
      </c>
      <c r="I13" s="18">
        <f t="shared" si="10"/>
        <v>3465.12601</v>
      </c>
      <c r="J13" s="18">
        <f t="shared" si="10"/>
        <v>636.76154</v>
      </c>
      <c r="K13" s="18">
        <f t="shared" si="10"/>
        <v>3738.52274</v>
      </c>
      <c r="L13" s="18">
        <f t="shared" si="10"/>
        <v>88.86544</v>
      </c>
      <c r="M13" s="18">
        <f t="shared" si="10"/>
        <v>57.79631</v>
      </c>
      <c r="N13" s="18">
        <f t="shared" si="10"/>
        <v>2.53502</v>
      </c>
      <c r="O13" s="18">
        <f t="shared" si="10"/>
        <v>191.67191</v>
      </c>
      <c r="P13" s="18">
        <f t="shared" si="10"/>
        <v>14791.28464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</row>
    <row r="16" ht="19.5" customHeight="1">
      <c r="B16" s="19" t="s">
        <v>276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</row>
    <row r="17" ht="19.5" customHeight="1">
      <c r="B17" s="26" t="s">
        <v>32</v>
      </c>
      <c r="C17" s="27">
        <f t="shared" ref="C17:P17" si="12">C16*C10</f>
        <v>335291.4695</v>
      </c>
      <c r="D17" s="27">
        <f t="shared" si="12"/>
        <v>416563.0591</v>
      </c>
      <c r="E17" s="27">
        <f t="shared" si="12"/>
        <v>431360.8981</v>
      </c>
      <c r="F17" s="27">
        <f t="shared" si="12"/>
        <v>269333.8279</v>
      </c>
      <c r="G17" s="27">
        <f t="shared" si="12"/>
        <v>234639.4981</v>
      </c>
      <c r="H17" s="27">
        <f t="shared" si="12"/>
        <v>143453.4764</v>
      </c>
      <c r="I17" s="27">
        <f t="shared" si="12"/>
        <v>84075.4249</v>
      </c>
      <c r="J17" s="27">
        <f t="shared" si="12"/>
        <v>118902.2049</v>
      </c>
      <c r="K17" s="27">
        <f t="shared" si="12"/>
        <v>1918.746703</v>
      </c>
      <c r="L17" s="27">
        <f t="shared" si="12"/>
        <v>153033.5371</v>
      </c>
      <c r="M17" s="27">
        <f t="shared" si="12"/>
        <v>24301.87375</v>
      </c>
      <c r="N17" s="27">
        <f t="shared" si="12"/>
        <v>252182.3634</v>
      </c>
      <c r="O17" s="27">
        <f t="shared" si="12"/>
        <v>54096.90278</v>
      </c>
      <c r="P17" s="27">
        <f t="shared" si="12"/>
        <v>2519153.283</v>
      </c>
    </row>
    <row r="18" ht="29.25" customHeight="1">
      <c r="B18" s="29" t="s">
        <v>277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</row>
    <row r="19" ht="21.0" customHeight="1">
      <c r="B19" s="26" t="s">
        <v>34</v>
      </c>
      <c r="C19" s="27">
        <f t="shared" ref="C19:P19" si="13">C9*C18</f>
        <v>934038.945</v>
      </c>
      <c r="D19" s="27">
        <f t="shared" si="13"/>
        <v>1354419.417</v>
      </c>
      <c r="E19" s="27">
        <f t="shared" si="13"/>
        <v>1041736.928</v>
      </c>
      <c r="F19" s="27">
        <f t="shared" si="13"/>
        <v>963984.9677</v>
      </c>
      <c r="G19" s="27">
        <f t="shared" si="13"/>
        <v>365811.7229</v>
      </c>
      <c r="H19" s="27">
        <f t="shared" si="13"/>
        <v>238910.6308</v>
      </c>
      <c r="I19" s="27">
        <f t="shared" si="13"/>
        <v>215222.1616</v>
      </c>
      <c r="J19" s="27">
        <f t="shared" si="13"/>
        <v>151349.7676</v>
      </c>
      <c r="K19" s="27">
        <f t="shared" si="13"/>
        <v>3003.632541</v>
      </c>
      <c r="L19" s="27">
        <f t="shared" si="13"/>
        <v>259721.7152</v>
      </c>
      <c r="M19" s="27">
        <f t="shared" si="13"/>
        <v>64113.71252</v>
      </c>
      <c r="N19" s="27">
        <f t="shared" si="13"/>
        <v>1050271.909</v>
      </c>
      <c r="O19" s="27">
        <f t="shared" si="13"/>
        <v>3610.966128</v>
      </c>
      <c r="P19" s="27">
        <f t="shared" si="13"/>
        <v>6646196.476</v>
      </c>
    </row>
    <row r="20" ht="31.5" customHeight="1">
      <c r="B20" s="29" t="s">
        <v>278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S20" s="32"/>
    </row>
    <row r="21" ht="20.25" customHeight="1">
      <c r="B21" s="26" t="s">
        <v>36</v>
      </c>
      <c r="C21" s="27">
        <f t="shared" ref="C21:P21" si="14">C20*C4</f>
        <v>1476117.275</v>
      </c>
      <c r="D21" s="27">
        <f t="shared" si="14"/>
        <v>2044844.055</v>
      </c>
      <c r="E21" s="27">
        <f t="shared" si="14"/>
        <v>1846506.278</v>
      </c>
      <c r="F21" s="27">
        <f t="shared" si="14"/>
        <v>1250314.52</v>
      </c>
      <c r="G21" s="27">
        <f t="shared" si="14"/>
        <v>1070474.702</v>
      </c>
      <c r="H21" s="27">
        <f t="shared" si="14"/>
        <v>793034.1113</v>
      </c>
      <c r="I21" s="27">
        <f t="shared" si="14"/>
        <v>597547.6194</v>
      </c>
      <c r="J21" s="27">
        <f t="shared" si="14"/>
        <v>852948.3993</v>
      </c>
      <c r="K21" s="27">
        <f t="shared" si="14"/>
        <v>9472.906308</v>
      </c>
      <c r="L21" s="27">
        <f t="shared" si="14"/>
        <v>933895.2449</v>
      </c>
      <c r="M21" s="27">
        <f t="shared" si="14"/>
        <v>228012.0611</v>
      </c>
      <c r="N21" s="27">
        <f t="shared" si="14"/>
        <v>1484057.376</v>
      </c>
      <c r="O21" s="27">
        <f t="shared" si="14"/>
        <v>473801.2653</v>
      </c>
      <c r="P21" s="27">
        <f t="shared" si="14"/>
        <v>13061025.81</v>
      </c>
    </row>
    <row r="22" ht="32.25" customHeight="1">
      <c r="B22" s="29" t="s">
        <v>279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ht="29.25" customHeight="1">
      <c r="B26" s="39" t="s">
        <v>41</v>
      </c>
      <c r="C26" s="27">
        <f t="shared" ref="C26:P26" si="16">C5-C21</f>
        <v>4644727.682</v>
      </c>
      <c r="D26" s="27">
        <f t="shared" si="16"/>
        <v>8778008.951</v>
      </c>
      <c r="E26" s="27">
        <f t="shared" si="16"/>
        <v>5095062.653</v>
      </c>
      <c r="F26" s="27">
        <f t="shared" si="16"/>
        <v>4182697.34</v>
      </c>
      <c r="G26" s="27">
        <f t="shared" si="16"/>
        <v>2990905.253</v>
      </c>
      <c r="H26" s="27">
        <f t="shared" si="16"/>
        <v>1852976.519</v>
      </c>
      <c r="I26" s="27">
        <f t="shared" si="16"/>
        <v>1168228.384</v>
      </c>
      <c r="J26" s="27">
        <f t="shared" si="16"/>
        <v>1879216.147</v>
      </c>
      <c r="K26" s="27">
        <f t="shared" si="16"/>
        <v>40404.38627</v>
      </c>
      <c r="L26" s="27">
        <f t="shared" si="16"/>
        <v>1866514.741</v>
      </c>
      <c r="M26" s="27">
        <f t="shared" si="16"/>
        <v>270546.4888</v>
      </c>
      <c r="N26" s="27">
        <f t="shared" si="16"/>
        <v>1337625.119</v>
      </c>
      <c r="O26" s="27">
        <f t="shared" si="16"/>
        <v>-6823.637976</v>
      </c>
      <c r="P26" s="27">
        <f t="shared" si="16"/>
        <v>34100090.03</v>
      </c>
    </row>
    <row r="27" ht="18.75" customHeight="1">
      <c r="B27" s="40" t="s">
        <v>42</v>
      </c>
      <c r="C27" s="41">
        <f t="shared" ref="C27:P27" si="17">C26/C17</f>
        <v>13.85280601</v>
      </c>
      <c r="D27" s="41">
        <f t="shared" si="17"/>
        <v>21.07246132</v>
      </c>
      <c r="E27" s="41">
        <f t="shared" si="17"/>
        <v>11.81160063</v>
      </c>
      <c r="F27" s="41">
        <f t="shared" si="17"/>
        <v>15.52978834</v>
      </c>
      <c r="G27" s="41">
        <f t="shared" si="17"/>
        <v>12.74681065</v>
      </c>
      <c r="H27" s="41">
        <f t="shared" si="17"/>
        <v>12.9169161</v>
      </c>
      <c r="I27" s="41">
        <f t="shared" si="17"/>
        <v>13.89500422</v>
      </c>
      <c r="J27" s="41">
        <f t="shared" si="17"/>
        <v>15.80472076</v>
      </c>
      <c r="K27" s="41">
        <f t="shared" si="17"/>
        <v>21.05769678</v>
      </c>
      <c r="L27" s="41">
        <f t="shared" si="17"/>
        <v>12.19676926</v>
      </c>
      <c r="M27" s="41">
        <f t="shared" si="17"/>
        <v>11.13274193</v>
      </c>
      <c r="N27" s="41">
        <f t="shared" si="17"/>
        <v>5.304197728</v>
      </c>
      <c r="O27" s="41">
        <f t="shared" si="17"/>
        <v>-0.1261373133</v>
      </c>
      <c r="P27" s="41">
        <f t="shared" si="17"/>
        <v>13.53632995</v>
      </c>
    </row>
    <row r="28" ht="18.75" customHeight="1">
      <c r="B28" s="40" t="s">
        <v>43</v>
      </c>
      <c r="C28" s="41">
        <f t="shared" ref="C28:P28" si="18">((C26)/C10)*100</f>
        <v>40.17313741</v>
      </c>
      <c r="D28" s="41">
        <f t="shared" si="18"/>
        <v>61.11013784</v>
      </c>
      <c r="E28" s="41">
        <f t="shared" si="18"/>
        <v>34.25364181</v>
      </c>
      <c r="F28" s="41">
        <f t="shared" si="18"/>
        <v>45.03638619</v>
      </c>
      <c r="G28" s="41">
        <f t="shared" si="18"/>
        <v>36.96575089</v>
      </c>
      <c r="H28" s="41">
        <f t="shared" si="18"/>
        <v>37.4590567</v>
      </c>
      <c r="I28" s="41">
        <f t="shared" si="18"/>
        <v>40.29551223</v>
      </c>
      <c r="J28" s="41">
        <f t="shared" si="18"/>
        <v>45.8336902</v>
      </c>
      <c r="K28" s="41">
        <f t="shared" si="18"/>
        <v>61.06732066</v>
      </c>
      <c r="L28" s="41">
        <f t="shared" si="18"/>
        <v>35.37063085</v>
      </c>
      <c r="M28" s="41">
        <f t="shared" si="18"/>
        <v>32.28495158</v>
      </c>
      <c r="N28" s="41">
        <f t="shared" si="18"/>
        <v>15.38217341</v>
      </c>
      <c r="O28" s="41">
        <f t="shared" si="18"/>
        <v>-0.3657982086</v>
      </c>
      <c r="P28" s="41">
        <f t="shared" si="18"/>
        <v>39.25535685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ht="28.5" customHeight="1">
      <c r="B30" s="39" t="s">
        <v>45</v>
      </c>
      <c r="C30" s="27">
        <f t="shared" ref="C30:P30" si="19">C6-(0.4*C7)+C19-C21</f>
        <v>1602125.806</v>
      </c>
      <c r="D30" s="27">
        <f t="shared" si="19"/>
        <v>5499347.391</v>
      </c>
      <c r="E30" s="27">
        <f t="shared" si="19"/>
        <v>1896065.068</v>
      </c>
      <c r="F30" s="27">
        <f t="shared" si="19"/>
        <v>1252766.57</v>
      </c>
      <c r="G30" s="27">
        <f t="shared" si="19"/>
        <v>837022.8325</v>
      </c>
      <c r="H30" s="27">
        <f t="shared" si="19"/>
        <v>490070.674</v>
      </c>
      <c r="I30" s="27">
        <f t="shared" si="19"/>
        <v>664884.6402</v>
      </c>
      <c r="J30" s="27">
        <f t="shared" si="19"/>
        <v>-237752.7907</v>
      </c>
      <c r="K30" s="27">
        <f t="shared" si="19"/>
        <v>40234.14523</v>
      </c>
      <c r="L30" s="27">
        <f t="shared" si="19"/>
        <v>32620.48791</v>
      </c>
      <c r="M30" s="27">
        <f t="shared" si="19"/>
        <v>113628.9374</v>
      </c>
      <c r="N30" s="27">
        <f t="shared" si="19"/>
        <v>900764.5595</v>
      </c>
      <c r="O30" s="27">
        <f t="shared" si="19"/>
        <v>-62338.41061</v>
      </c>
      <c r="P30" s="27">
        <f t="shared" si="19"/>
        <v>13029439.91</v>
      </c>
    </row>
    <row r="31" ht="18.75" customHeight="1">
      <c r="B31" s="40" t="s">
        <v>42</v>
      </c>
      <c r="C31" s="41">
        <f t="shared" ref="C31:P31" si="20">C30/C17</f>
        <v>4.778307687</v>
      </c>
      <c r="D31" s="41">
        <f t="shared" si="20"/>
        <v>13.20171645</v>
      </c>
      <c r="E31" s="41">
        <f t="shared" si="20"/>
        <v>4.395542285</v>
      </c>
      <c r="F31" s="41">
        <f t="shared" si="20"/>
        <v>4.651352487</v>
      </c>
      <c r="G31" s="41">
        <f t="shared" si="20"/>
        <v>3.567271663</v>
      </c>
      <c r="H31" s="41">
        <f t="shared" si="20"/>
        <v>3.416234212</v>
      </c>
      <c r="I31" s="41">
        <f t="shared" si="20"/>
        <v>7.908192447</v>
      </c>
      <c r="J31" s="41">
        <f t="shared" si="20"/>
        <v>-1.999565868</v>
      </c>
      <c r="K31" s="41">
        <f t="shared" si="20"/>
        <v>20.96897166</v>
      </c>
      <c r="L31" s="41">
        <f t="shared" si="20"/>
        <v>0.2131590795</v>
      </c>
      <c r="M31" s="41">
        <f t="shared" si="20"/>
        <v>4.675727418</v>
      </c>
      <c r="N31" s="41">
        <f t="shared" si="20"/>
        <v>3.571877697</v>
      </c>
      <c r="O31" s="41">
        <f t="shared" si="20"/>
        <v>-1.152347129</v>
      </c>
      <c r="P31" s="41">
        <f t="shared" si="20"/>
        <v>5.1721505</v>
      </c>
    </row>
    <row r="32" ht="18.75" customHeight="1">
      <c r="B32" s="40" t="s">
        <v>43</v>
      </c>
      <c r="C32" s="41">
        <f t="shared" ref="C32:P32" si="21">((C30/C10)*100)</f>
        <v>13.85709229</v>
      </c>
      <c r="D32" s="41">
        <f t="shared" si="21"/>
        <v>38.28497772</v>
      </c>
      <c r="E32" s="41">
        <f t="shared" si="21"/>
        <v>12.74707263</v>
      </c>
      <c r="F32" s="41">
        <f t="shared" si="21"/>
        <v>13.48892221</v>
      </c>
      <c r="G32" s="41">
        <f t="shared" si="21"/>
        <v>10.34508782</v>
      </c>
      <c r="H32" s="41">
        <f t="shared" si="21"/>
        <v>9.907079215</v>
      </c>
      <c r="I32" s="41">
        <f t="shared" si="21"/>
        <v>22.9337581</v>
      </c>
      <c r="J32" s="41">
        <f t="shared" si="21"/>
        <v>-5.798741018</v>
      </c>
      <c r="K32" s="41">
        <f t="shared" si="21"/>
        <v>60.8100178</v>
      </c>
      <c r="L32" s="41">
        <f t="shared" si="21"/>
        <v>0.6181613305</v>
      </c>
      <c r="M32" s="41">
        <f t="shared" si="21"/>
        <v>13.55960951</v>
      </c>
      <c r="N32" s="41">
        <f t="shared" si="21"/>
        <v>10.35844532</v>
      </c>
      <c r="O32" s="41">
        <f t="shared" si="21"/>
        <v>-3.341806674</v>
      </c>
      <c r="P32" s="41">
        <f t="shared" si="21"/>
        <v>14.99923645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6.71"/>
    <col customWidth="1" min="12" max="14" width="8.71"/>
    <col customWidth="1" min="15" max="15" width="9.86"/>
    <col customWidth="1" min="16" max="16" width="22.0"/>
    <col customWidth="1" min="17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27.0" customHeight="1">
      <c r="A2" s="7"/>
      <c r="B2" s="8" t="s">
        <v>229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</row>
    <row r="4" ht="18.0" customHeight="1">
      <c r="A4" s="7"/>
      <c r="B4" s="12" t="s">
        <v>20</v>
      </c>
      <c r="C4" s="54">
        <f t="shared" ref="C4:P4" si="1">+R4</f>
        <v>31607465.66</v>
      </c>
      <c r="D4" s="54">
        <f t="shared" si="1"/>
        <v>43078147.91</v>
      </c>
      <c r="E4" s="54">
        <f t="shared" si="1"/>
        <v>39617591.64</v>
      </c>
      <c r="F4" s="54">
        <f t="shared" si="1"/>
        <v>27722778.74</v>
      </c>
      <c r="G4" s="54">
        <f t="shared" si="1"/>
        <v>22798835.14</v>
      </c>
      <c r="H4" s="54">
        <f t="shared" si="1"/>
        <v>17343503.39</v>
      </c>
      <c r="I4" s="54">
        <f t="shared" si="1"/>
        <v>12641000.02</v>
      </c>
      <c r="J4" s="54">
        <f t="shared" si="1"/>
        <v>18256631.79</v>
      </c>
      <c r="K4" s="54">
        <f t="shared" si="1"/>
        <v>189301.6401</v>
      </c>
      <c r="L4" s="54">
        <f t="shared" si="1"/>
        <v>20046655.61</v>
      </c>
      <c r="M4" s="54">
        <f t="shared" si="1"/>
        <v>4928741.759</v>
      </c>
      <c r="N4" s="54">
        <f t="shared" si="1"/>
        <v>31587714.12</v>
      </c>
      <c r="O4" s="54">
        <f t="shared" si="1"/>
        <v>10205229.23</v>
      </c>
      <c r="P4" s="54">
        <f t="shared" si="1"/>
        <v>280023596.7</v>
      </c>
      <c r="R4" s="72">
        <v>3.160746566385E7</v>
      </c>
      <c r="S4" s="72">
        <v>4.307814790656E7</v>
      </c>
      <c r="T4" s="72">
        <v>3.9617591644669995E7</v>
      </c>
      <c r="U4" s="72">
        <v>2.77227787357E7</v>
      </c>
      <c r="V4" s="72">
        <v>2.279883514401E7</v>
      </c>
      <c r="W4" s="72">
        <v>1.734350339375E7</v>
      </c>
      <c r="X4" s="72">
        <v>1.2641000019129999E7</v>
      </c>
      <c r="Y4" s="72">
        <v>1.8256631794099998E7</v>
      </c>
      <c r="Z4" s="72">
        <v>189301.64008</v>
      </c>
      <c r="AA4" s="72">
        <v>2.004665560691E7</v>
      </c>
      <c r="AB4" s="72">
        <v>4928741.759310001</v>
      </c>
      <c r="AC4" s="72">
        <v>3.15877141228E7</v>
      </c>
      <c r="AD4" s="72">
        <v>1.020522923286E7</v>
      </c>
      <c r="AE4" s="72">
        <v>2.8002359666372997E8</v>
      </c>
      <c r="AF4" s="66">
        <v>0.0</v>
      </c>
    </row>
    <row r="5" ht="18.0" customHeight="1">
      <c r="A5" s="7"/>
      <c r="B5" s="12" t="s">
        <v>21</v>
      </c>
      <c r="C5" s="14">
        <f t="shared" ref="C5:P5" si="2">C6+C8-(C7*0.4)-(C9*0.3)</f>
        <v>6241188.399</v>
      </c>
      <c r="D5" s="14">
        <f t="shared" si="2"/>
        <v>10564852.03</v>
      </c>
      <c r="E5" s="14">
        <f t="shared" si="2"/>
        <v>6916951.879</v>
      </c>
      <c r="F5" s="14">
        <f t="shared" si="2"/>
        <v>5859905.084</v>
      </c>
      <c r="G5" s="14">
        <f t="shared" si="2"/>
        <v>4057102.964</v>
      </c>
      <c r="H5" s="14">
        <f t="shared" si="2"/>
        <v>2874563.014</v>
      </c>
      <c r="I5" s="14">
        <f t="shared" si="2"/>
        <v>1712659.316</v>
      </c>
      <c r="J5" s="14">
        <f t="shared" si="2"/>
        <v>2770510.977</v>
      </c>
      <c r="K5" s="14">
        <f t="shared" si="2"/>
        <v>45462.23634</v>
      </c>
      <c r="L5" s="14">
        <f t="shared" si="2"/>
        <v>2879882.317</v>
      </c>
      <c r="M5" s="14">
        <f t="shared" si="2"/>
        <v>548986.7626</v>
      </c>
      <c r="N5" s="14">
        <f t="shared" si="2"/>
        <v>2989808.322</v>
      </c>
      <c r="O5" s="14">
        <f t="shared" si="2"/>
        <v>542685.0335</v>
      </c>
      <c r="P5" s="14">
        <f t="shared" si="2"/>
        <v>48004558.34</v>
      </c>
      <c r="R5" s="70">
        <v>2831118.9006999996</v>
      </c>
      <c r="S5" s="70">
        <v>7689096.59992</v>
      </c>
      <c r="T5" s="70">
        <v>3439007.97406</v>
      </c>
      <c r="U5" s="70">
        <v>2610000.7014</v>
      </c>
      <c r="V5" s="70">
        <v>1775327.0694600001</v>
      </c>
      <c r="W5" s="70">
        <v>1448836.89924</v>
      </c>
      <c r="X5" s="70">
        <v>1237345.6753699998</v>
      </c>
      <c r="Y5" s="70">
        <v>562002.63852</v>
      </c>
      <c r="Z5" s="70">
        <v>54137.62805</v>
      </c>
      <c r="AA5" s="70">
        <v>945148.68533</v>
      </c>
      <c r="AB5" s="70">
        <v>390998.90858999995</v>
      </c>
      <c r="AC5" s="70">
        <v>1937257.52907</v>
      </c>
      <c r="AD5" s="70">
        <v>489899.08843</v>
      </c>
      <c r="AE5" s="70">
        <v>2.541017829814E7</v>
      </c>
      <c r="AF5" s="66">
        <v>0.0</v>
      </c>
    </row>
    <row r="6" ht="18.0" customHeight="1">
      <c r="A6" s="7"/>
      <c r="B6" s="17" t="s">
        <v>22</v>
      </c>
      <c r="C6" s="18">
        <f t="shared" ref="C6:P6" si="3">+R5</f>
        <v>2831118.901</v>
      </c>
      <c r="D6" s="18">
        <f t="shared" si="3"/>
        <v>7689096.6</v>
      </c>
      <c r="E6" s="18">
        <f t="shared" si="3"/>
        <v>3439007.974</v>
      </c>
      <c r="F6" s="18">
        <f t="shared" si="3"/>
        <v>2610000.701</v>
      </c>
      <c r="G6" s="18">
        <f t="shared" si="3"/>
        <v>1775327.069</v>
      </c>
      <c r="H6" s="18">
        <f t="shared" si="3"/>
        <v>1448836.899</v>
      </c>
      <c r="I6" s="18">
        <f t="shared" si="3"/>
        <v>1237345.675</v>
      </c>
      <c r="J6" s="18">
        <f t="shared" si="3"/>
        <v>562002.6385</v>
      </c>
      <c r="K6" s="18">
        <f t="shared" si="3"/>
        <v>54137.62805</v>
      </c>
      <c r="L6" s="18">
        <f t="shared" si="3"/>
        <v>945148.6853</v>
      </c>
      <c r="M6" s="18">
        <f t="shared" si="3"/>
        <v>390998.9086</v>
      </c>
      <c r="N6" s="18">
        <f t="shared" si="3"/>
        <v>1937257.529</v>
      </c>
      <c r="O6" s="18">
        <f t="shared" si="3"/>
        <v>489899.0884</v>
      </c>
      <c r="P6" s="18">
        <f t="shared" si="3"/>
        <v>25410178.3</v>
      </c>
      <c r="R6" s="69">
        <v>1524648.17738</v>
      </c>
      <c r="S6" s="69">
        <v>4617546.83328</v>
      </c>
      <c r="T6" s="69">
        <v>1904518.66091</v>
      </c>
      <c r="U6" s="69">
        <v>1523132.8247</v>
      </c>
      <c r="V6" s="69">
        <v>758847.77051</v>
      </c>
      <c r="W6" s="69">
        <v>704233.0641699999</v>
      </c>
      <c r="X6" s="69">
        <v>574055.78182</v>
      </c>
      <c r="Y6" s="69">
        <v>225837.28428</v>
      </c>
      <c r="Z6" s="69">
        <v>29452.368449999998</v>
      </c>
      <c r="AA6" s="69">
        <v>461285.19075</v>
      </c>
      <c r="AB6" s="69">
        <v>211364.43029</v>
      </c>
      <c r="AC6" s="69">
        <v>1121935.60661</v>
      </c>
      <c r="AD6" s="69">
        <v>204160.0</v>
      </c>
      <c r="AE6" s="69">
        <v>1.386101799315E7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1524648.177</v>
      </c>
      <c r="D7" s="18">
        <f t="shared" si="4"/>
        <v>4617546.833</v>
      </c>
      <c r="E7" s="18">
        <f t="shared" si="4"/>
        <v>1904518.661</v>
      </c>
      <c r="F7" s="18">
        <f t="shared" si="4"/>
        <v>1523132.825</v>
      </c>
      <c r="G7" s="18">
        <f t="shared" si="4"/>
        <v>758847.7705</v>
      </c>
      <c r="H7" s="18">
        <f t="shared" si="4"/>
        <v>704233.0642</v>
      </c>
      <c r="I7" s="18">
        <f t="shared" si="4"/>
        <v>574055.7818</v>
      </c>
      <c r="J7" s="18">
        <f t="shared" si="4"/>
        <v>225837.2843</v>
      </c>
      <c r="K7" s="18">
        <f t="shared" si="4"/>
        <v>29452.36845</v>
      </c>
      <c r="L7" s="18">
        <f t="shared" si="4"/>
        <v>461285.1908</v>
      </c>
      <c r="M7" s="18">
        <f t="shared" si="4"/>
        <v>211364.4303</v>
      </c>
      <c r="N7" s="18">
        <f t="shared" si="4"/>
        <v>1121935.607</v>
      </c>
      <c r="O7" s="18">
        <f t="shared" si="4"/>
        <v>204160</v>
      </c>
      <c r="P7" s="18">
        <f t="shared" si="4"/>
        <v>13861017.99</v>
      </c>
      <c r="R7" s="70">
        <v>4452371.580270001</v>
      </c>
      <c r="S7" s="70">
        <v>5241227.9393</v>
      </c>
      <c r="T7" s="70">
        <v>4673753.326239999</v>
      </c>
      <c r="U7" s="70">
        <v>4289619.884</v>
      </c>
      <c r="V7" s="70">
        <v>2756248.5369</v>
      </c>
      <c r="W7" s="70">
        <v>1862269.8463599999</v>
      </c>
      <c r="X7" s="70">
        <v>758650.33564</v>
      </c>
      <c r="Y7" s="70">
        <v>2374899.62504</v>
      </c>
      <c r="Z7" s="70">
        <v>4363.52813</v>
      </c>
      <c r="AA7" s="70">
        <v>2231548.01143</v>
      </c>
      <c r="AB7" s="70">
        <v>274257.22048</v>
      </c>
      <c r="AC7" s="70">
        <v>1931656.99881</v>
      </c>
      <c r="AD7" s="70">
        <v>156527.62687</v>
      </c>
      <c r="AE7" s="70">
        <v>3.100739445947E7</v>
      </c>
      <c r="AF7" s="66">
        <v>0.0</v>
      </c>
    </row>
    <row r="8" ht="18.0" customHeight="1">
      <c r="A8" s="7"/>
      <c r="B8" s="17" t="s">
        <v>24</v>
      </c>
      <c r="C8" s="18">
        <f t="shared" ref="C8:P8" si="5">+R7</f>
        <v>4452371.58</v>
      </c>
      <c r="D8" s="18">
        <f t="shared" si="5"/>
        <v>5241227.939</v>
      </c>
      <c r="E8" s="18">
        <f t="shared" si="5"/>
        <v>4673753.326</v>
      </c>
      <c r="F8" s="18">
        <f t="shared" si="5"/>
        <v>4289619.884</v>
      </c>
      <c r="G8" s="18">
        <f t="shared" si="5"/>
        <v>2756248.537</v>
      </c>
      <c r="H8" s="18">
        <f t="shared" si="5"/>
        <v>1862269.846</v>
      </c>
      <c r="I8" s="18">
        <f t="shared" si="5"/>
        <v>758650.3356</v>
      </c>
      <c r="J8" s="18">
        <f t="shared" si="5"/>
        <v>2374899.625</v>
      </c>
      <c r="K8" s="18">
        <f t="shared" si="5"/>
        <v>4363.52813</v>
      </c>
      <c r="L8" s="18">
        <f t="shared" si="5"/>
        <v>2231548.011</v>
      </c>
      <c r="M8" s="18">
        <f t="shared" si="5"/>
        <v>274257.2205</v>
      </c>
      <c r="N8" s="18">
        <f t="shared" si="5"/>
        <v>1931656.999</v>
      </c>
      <c r="O8" s="18">
        <f t="shared" si="5"/>
        <v>156527.6269</v>
      </c>
      <c r="P8" s="18">
        <f t="shared" si="5"/>
        <v>31007394.46</v>
      </c>
      <c r="R8" s="69">
        <v>1441476.03819</v>
      </c>
      <c r="S8" s="69">
        <v>1728179.2448800001</v>
      </c>
      <c r="T8" s="69">
        <v>1446673.19016</v>
      </c>
      <c r="U8" s="69">
        <v>1434874.57331</v>
      </c>
      <c r="V8" s="69">
        <v>569778.44603</v>
      </c>
      <c r="W8" s="69">
        <v>516168.35426999995</v>
      </c>
      <c r="X8" s="69">
        <v>179047.9418</v>
      </c>
      <c r="Y8" s="69">
        <v>253521.2437</v>
      </c>
      <c r="Z8" s="69">
        <v>4193.24154</v>
      </c>
      <c r="AA8" s="69">
        <v>374334.34492</v>
      </c>
      <c r="AB8" s="69">
        <v>105745.3145</v>
      </c>
      <c r="AC8" s="69">
        <v>1434439.87852</v>
      </c>
      <c r="AD8" s="69">
        <v>73592.27254</v>
      </c>
      <c r="AE8" s="69">
        <v>9562024.08436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1441476.038</v>
      </c>
      <c r="D9" s="18">
        <f t="shared" si="6"/>
        <v>1728179.245</v>
      </c>
      <c r="E9" s="18">
        <f t="shared" si="6"/>
        <v>1446673.19</v>
      </c>
      <c r="F9" s="18">
        <f t="shared" si="6"/>
        <v>1434874.573</v>
      </c>
      <c r="G9" s="18">
        <f t="shared" si="6"/>
        <v>569778.446</v>
      </c>
      <c r="H9" s="18">
        <f t="shared" si="6"/>
        <v>516168.3543</v>
      </c>
      <c r="I9" s="18">
        <f t="shared" si="6"/>
        <v>179047.9418</v>
      </c>
      <c r="J9" s="18">
        <f t="shared" si="6"/>
        <v>253521.2437</v>
      </c>
      <c r="K9" s="18">
        <f t="shared" si="6"/>
        <v>4193.24154</v>
      </c>
      <c r="L9" s="18">
        <f t="shared" si="6"/>
        <v>374334.3449</v>
      </c>
      <c r="M9" s="18">
        <f t="shared" si="6"/>
        <v>105745.3145</v>
      </c>
      <c r="N9" s="18">
        <f t="shared" si="6"/>
        <v>1434439.879</v>
      </c>
      <c r="O9" s="18">
        <f t="shared" si="6"/>
        <v>73592.27254</v>
      </c>
      <c r="P9" s="18">
        <f t="shared" si="6"/>
        <v>9562024.084</v>
      </c>
      <c r="R9" s="69">
        <v>4506160.39685</v>
      </c>
      <c r="S9" s="69">
        <v>3532256.65288</v>
      </c>
      <c r="T9" s="69">
        <v>4829218.51564</v>
      </c>
      <c r="U9" s="69">
        <v>5342135.422979999</v>
      </c>
      <c r="V9" s="69">
        <v>3104015.60823</v>
      </c>
      <c r="W9" s="69">
        <v>2051955.71603</v>
      </c>
      <c r="X9" s="69">
        <v>1084067.59479</v>
      </c>
      <c r="Y9" s="69">
        <v>8286.03673</v>
      </c>
      <c r="Z9" s="69">
        <v>31645.60238</v>
      </c>
      <c r="AA9" s="69">
        <v>1081380.22275</v>
      </c>
      <c r="AB9" s="69">
        <v>334519.22664</v>
      </c>
      <c r="AC9" s="69">
        <v>4320234.88197</v>
      </c>
      <c r="AD9" s="69">
        <v>24593.63796</v>
      </c>
      <c r="AE9" s="69">
        <v>3.0250469515830003E7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11560324.5</v>
      </c>
      <c r="D10" s="14">
        <f t="shared" si="7"/>
        <v>14227517.59</v>
      </c>
      <c r="E10" s="14">
        <f t="shared" si="7"/>
        <v>14848582.65</v>
      </c>
      <c r="F10" s="14">
        <f t="shared" si="7"/>
        <v>10029252.73</v>
      </c>
      <c r="G10" s="14">
        <f t="shared" si="7"/>
        <v>8139483.072</v>
      </c>
      <c r="H10" s="14">
        <f t="shared" si="7"/>
        <v>5331435.508</v>
      </c>
      <c r="I10" s="14">
        <f t="shared" si="7"/>
        <v>2781420.48</v>
      </c>
      <c r="J10" s="14">
        <f t="shared" si="7"/>
        <v>4065242.884</v>
      </c>
      <c r="K10" s="14">
        <f t="shared" si="7"/>
        <v>54870.8963</v>
      </c>
      <c r="L10" s="14">
        <f t="shared" si="7"/>
        <v>5546086.107</v>
      </c>
      <c r="M10" s="14">
        <f t="shared" si="7"/>
        <v>835920.0489</v>
      </c>
      <c r="N10" s="14">
        <f t="shared" si="7"/>
        <v>8913969.804</v>
      </c>
      <c r="O10" s="14">
        <f t="shared" si="7"/>
        <v>1856269.765</v>
      </c>
      <c r="P10" s="14">
        <f t="shared" si="7"/>
        <v>88190376.04</v>
      </c>
      <c r="R10" s="69">
        <v>7053330.98174</v>
      </c>
      <c r="S10" s="69">
        <v>1.069512149774E7</v>
      </c>
      <c r="T10" s="69">
        <v>1.001909306142E7</v>
      </c>
      <c r="U10" s="69">
        <v>4687005.07095</v>
      </c>
      <c r="V10" s="69">
        <v>5035395.7549</v>
      </c>
      <c r="W10" s="69">
        <v>3279441.34942</v>
      </c>
      <c r="X10" s="69">
        <v>1693887.7333699998</v>
      </c>
      <c r="Y10" s="69">
        <v>4056516.0117699997</v>
      </c>
      <c r="Z10" s="69">
        <v>19778.44336</v>
      </c>
      <c r="AA10" s="69">
        <v>4464656.37014</v>
      </c>
      <c r="AB10" s="69">
        <v>500985.19275</v>
      </c>
      <c r="AC10" s="69">
        <v>4593734.9225200005</v>
      </c>
      <c r="AD10" s="69">
        <v>1831638.7778800002</v>
      </c>
      <c r="AE10" s="69">
        <v>5.7930585167959996E7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4506160.397</v>
      </c>
      <c r="D11" s="18">
        <f t="shared" si="8"/>
        <v>3532256.653</v>
      </c>
      <c r="E11" s="18">
        <f t="shared" si="8"/>
        <v>4829218.516</v>
      </c>
      <c r="F11" s="18">
        <f t="shared" si="8"/>
        <v>5342135.423</v>
      </c>
      <c r="G11" s="18">
        <f t="shared" si="8"/>
        <v>3104015.608</v>
      </c>
      <c r="H11" s="18">
        <f t="shared" si="8"/>
        <v>2051955.716</v>
      </c>
      <c r="I11" s="18">
        <f t="shared" si="8"/>
        <v>1084067.595</v>
      </c>
      <c r="J11" s="18">
        <f t="shared" si="8"/>
        <v>8286.03673</v>
      </c>
      <c r="K11" s="18">
        <f t="shared" si="8"/>
        <v>31645.60238</v>
      </c>
      <c r="L11" s="18">
        <f t="shared" si="8"/>
        <v>1081380.223</v>
      </c>
      <c r="M11" s="18">
        <f t="shared" si="8"/>
        <v>334519.2266</v>
      </c>
      <c r="N11" s="18">
        <f t="shared" si="8"/>
        <v>4320234.882</v>
      </c>
      <c r="O11" s="18">
        <f t="shared" si="8"/>
        <v>24593.63796</v>
      </c>
      <c r="P11" s="18">
        <f t="shared" si="8"/>
        <v>30250469.52</v>
      </c>
      <c r="R11" s="69">
        <v>833.12574</v>
      </c>
      <c r="S11" s="69">
        <v>139.44298</v>
      </c>
      <c r="T11" s="69">
        <v>271.07786</v>
      </c>
      <c r="U11" s="69">
        <v>112.23138</v>
      </c>
      <c r="V11" s="69">
        <v>71.70864</v>
      </c>
      <c r="W11" s="69">
        <v>38.442699999999995</v>
      </c>
      <c r="X11" s="69">
        <v>3465.15146</v>
      </c>
      <c r="Y11" s="69">
        <v>440.83542</v>
      </c>
      <c r="Z11" s="69">
        <v>3446.85056</v>
      </c>
      <c r="AA11" s="69">
        <v>49.514410000000005</v>
      </c>
      <c r="AB11" s="69">
        <v>415.62948</v>
      </c>
      <c r="AC11" s="69">
        <v>0.0</v>
      </c>
      <c r="AD11" s="69">
        <v>37.348879999999994</v>
      </c>
      <c r="AE11" s="69">
        <v>9321.35951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7053330.982</v>
      </c>
      <c r="D12" s="18">
        <f t="shared" si="9"/>
        <v>10695121.5</v>
      </c>
      <c r="E12" s="18">
        <f t="shared" si="9"/>
        <v>10019093.06</v>
      </c>
      <c r="F12" s="18">
        <f t="shared" si="9"/>
        <v>4687005.071</v>
      </c>
      <c r="G12" s="18">
        <f t="shared" si="9"/>
        <v>5035395.755</v>
      </c>
      <c r="H12" s="18">
        <f t="shared" si="9"/>
        <v>3279441.349</v>
      </c>
      <c r="I12" s="18">
        <f t="shared" si="9"/>
        <v>1693887.733</v>
      </c>
      <c r="J12" s="18">
        <f t="shared" si="9"/>
        <v>4056516.012</v>
      </c>
      <c r="K12" s="18">
        <f t="shared" si="9"/>
        <v>19778.44336</v>
      </c>
      <c r="L12" s="18">
        <f t="shared" si="9"/>
        <v>4464656.37</v>
      </c>
      <c r="M12" s="18">
        <f t="shared" si="9"/>
        <v>500985.1928</v>
      </c>
      <c r="N12" s="18">
        <f t="shared" si="9"/>
        <v>4593734.923</v>
      </c>
      <c r="O12" s="18">
        <f t="shared" si="9"/>
        <v>1831638.778</v>
      </c>
      <c r="P12" s="18">
        <f t="shared" si="9"/>
        <v>57930585.17</v>
      </c>
    </row>
    <row r="13" ht="20.25" customHeight="1">
      <c r="A13" s="7"/>
      <c r="B13" s="17" t="s">
        <v>280</v>
      </c>
      <c r="C13" s="18">
        <f t="shared" ref="C13:P13" si="10">+R11</f>
        <v>833.12574</v>
      </c>
      <c r="D13" s="18">
        <f t="shared" si="10"/>
        <v>139.44298</v>
      </c>
      <c r="E13" s="18">
        <f t="shared" si="10"/>
        <v>271.07786</v>
      </c>
      <c r="F13" s="18">
        <f t="shared" si="10"/>
        <v>112.23138</v>
      </c>
      <c r="G13" s="18">
        <f t="shared" si="10"/>
        <v>71.70864</v>
      </c>
      <c r="H13" s="18">
        <f t="shared" si="10"/>
        <v>38.4427</v>
      </c>
      <c r="I13" s="18">
        <f t="shared" si="10"/>
        <v>3465.15146</v>
      </c>
      <c r="J13" s="18">
        <f t="shared" si="10"/>
        <v>440.83542</v>
      </c>
      <c r="K13" s="18">
        <f t="shared" si="10"/>
        <v>3446.85056</v>
      </c>
      <c r="L13" s="18">
        <f t="shared" si="10"/>
        <v>49.51441</v>
      </c>
      <c r="M13" s="18">
        <f t="shared" si="10"/>
        <v>415.62948</v>
      </c>
      <c r="N13" s="18">
        <f t="shared" si="10"/>
        <v>0</v>
      </c>
      <c r="O13" s="18">
        <f t="shared" si="10"/>
        <v>37.34888</v>
      </c>
      <c r="P13" s="18">
        <f t="shared" si="10"/>
        <v>9321.35951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</row>
    <row r="16" ht="19.5" customHeight="1">
      <c r="B16" s="19" t="s">
        <v>281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</row>
    <row r="17" ht="19.5" customHeight="1">
      <c r="B17" s="26" t="s">
        <v>32</v>
      </c>
      <c r="C17" s="27">
        <f t="shared" ref="C17:P17" si="12">C16*C10</f>
        <v>335249.4106</v>
      </c>
      <c r="D17" s="27">
        <f t="shared" si="12"/>
        <v>412598.0102</v>
      </c>
      <c r="E17" s="27">
        <f t="shared" si="12"/>
        <v>430608.897</v>
      </c>
      <c r="F17" s="27">
        <f t="shared" si="12"/>
        <v>290848.329</v>
      </c>
      <c r="G17" s="27">
        <f t="shared" si="12"/>
        <v>236045.0091</v>
      </c>
      <c r="H17" s="27">
        <f t="shared" si="12"/>
        <v>154611.6297</v>
      </c>
      <c r="I17" s="27">
        <f t="shared" si="12"/>
        <v>80661.19391</v>
      </c>
      <c r="J17" s="27">
        <f t="shared" si="12"/>
        <v>117892.0436</v>
      </c>
      <c r="K17" s="27">
        <f t="shared" si="12"/>
        <v>1591.255993</v>
      </c>
      <c r="L17" s="27">
        <f t="shared" si="12"/>
        <v>160836.4971</v>
      </c>
      <c r="M17" s="27">
        <f t="shared" si="12"/>
        <v>24241.68142</v>
      </c>
      <c r="N17" s="27">
        <f t="shared" si="12"/>
        <v>258505.1243</v>
      </c>
      <c r="O17" s="27">
        <f t="shared" si="12"/>
        <v>53831.82318</v>
      </c>
      <c r="P17" s="27">
        <f t="shared" si="12"/>
        <v>2557520.905</v>
      </c>
    </row>
    <row r="18" ht="29.25" customHeight="1">
      <c r="B18" s="29" t="s">
        <v>282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</row>
    <row r="19" ht="21.0" customHeight="1">
      <c r="B19" s="26" t="s">
        <v>34</v>
      </c>
      <c r="C19" s="27">
        <f t="shared" ref="C19:P19" si="13">C9*C18</f>
        <v>1009033.227</v>
      </c>
      <c r="D19" s="27">
        <f t="shared" si="13"/>
        <v>1209725.471</v>
      </c>
      <c r="E19" s="27">
        <f t="shared" si="13"/>
        <v>1012671.233</v>
      </c>
      <c r="F19" s="27">
        <f t="shared" si="13"/>
        <v>1004412.201</v>
      </c>
      <c r="G19" s="27">
        <f t="shared" si="13"/>
        <v>398844.9122</v>
      </c>
      <c r="H19" s="27">
        <f t="shared" si="13"/>
        <v>361317.848</v>
      </c>
      <c r="I19" s="27">
        <f t="shared" si="13"/>
        <v>125333.5593</v>
      </c>
      <c r="J19" s="27">
        <f t="shared" si="13"/>
        <v>177464.8706</v>
      </c>
      <c r="K19" s="27">
        <f t="shared" si="13"/>
        <v>2935.269078</v>
      </c>
      <c r="L19" s="27">
        <f t="shared" si="13"/>
        <v>262034.0414</v>
      </c>
      <c r="M19" s="27">
        <f t="shared" si="13"/>
        <v>74021.72015</v>
      </c>
      <c r="N19" s="27">
        <f t="shared" si="13"/>
        <v>1004107.915</v>
      </c>
      <c r="O19" s="27">
        <f t="shared" si="13"/>
        <v>51514.59078</v>
      </c>
      <c r="P19" s="27">
        <f t="shared" si="13"/>
        <v>6693416.859</v>
      </c>
    </row>
    <row r="20" ht="31.5" customHeight="1">
      <c r="B20" s="29" t="s">
        <v>283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S20" s="32"/>
    </row>
    <row r="21" ht="20.25" customHeight="1">
      <c r="B21" s="26" t="s">
        <v>36</v>
      </c>
      <c r="C21" s="27">
        <f t="shared" ref="C21:P21" si="14">C20*C4</f>
        <v>1485550.886</v>
      </c>
      <c r="D21" s="27">
        <f t="shared" si="14"/>
        <v>2024672.952</v>
      </c>
      <c r="E21" s="27">
        <f t="shared" si="14"/>
        <v>1862026.807</v>
      </c>
      <c r="F21" s="27">
        <f t="shared" si="14"/>
        <v>1302970.601</v>
      </c>
      <c r="G21" s="27">
        <f t="shared" si="14"/>
        <v>1071545.252</v>
      </c>
      <c r="H21" s="27">
        <f t="shared" si="14"/>
        <v>815144.6595</v>
      </c>
      <c r="I21" s="27">
        <f t="shared" si="14"/>
        <v>594127.0009</v>
      </c>
      <c r="J21" s="27">
        <f t="shared" si="14"/>
        <v>858061.6943</v>
      </c>
      <c r="K21" s="27">
        <f t="shared" si="14"/>
        <v>8897.177084</v>
      </c>
      <c r="L21" s="27">
        <f t="shared" si="14"/>
        <v>942192.8135</v>
      </c>
      <c r="M21" s="27">
        <f t="shared" si="14"/>
        <v>231650.8627</v>
      </c>
      <c r="N21" s="27">
        <f t="shared" si="14"/>
        <v>1484622.564</v>
      </c>
      <c r="O21" s="27">
        <f t="shared" si="14"/>
        <v>479645.7739</v>
      </c>
      <c r="P21" s="27">
        <f t="shared" si="14"/>
        <v>13161109.04</v>
      </c>
    </row>
    <row r="22" ht="32.25" customHeight="1">
      <c r="B22" s="29" t="s">
        <v>284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ht="29.25" customHeight="1">
      <c r="B26" s="39" t="s">
        <v>41</v>
      </c>
      <c r="C26" s="27">
        <f t="shared" ref="C26:P26" si="16">C5-C21</f>
        <v>4755637.512</v>
      </c>
      <c r="D26" s="27">
        <f t="shared" si="16"/>
        <v>8540179.081</v>
      </c>
      <c r="E26" s="27">
        <f t="shared" si="16"/>
        <v>5054925.072</v>
      </c>
      <c r="F26" s="27">
        <f t="shared" si="16"/>
        <v>4556934.483</v>
      </c>
      <c r="G26" s="27">
        <f t="shared" si="16"/>
        <v>2985557.713</v>
      </c>
      <c r="H26" s="27">
        <f t="shared" si="16"/>
        <v>2059418.354</v>
      </c>
      <c r="I26" s="27">
        <f t="shared" si="16"/>
        <v>1118532.315</v>
      </c>
      <c r="J26" s="27">
        <f t="shared" si="16"/>
        <v>1912449.282</v>
      </c>
      <c r="K26" s="27">
        <f t="shared" si="16"/>
        <v>36565.05925</v>
      </c>
      <c r="L26" s="27">
        <f t="shared" si="16"/>
        <v>1937689.503</v>
      </c>
      <c r="M26" s="27">
        <f t="shared" si="16"/>
        <v>317335.8999</v>
      </c>
      <c r="N26" s="27">
        <f t="shared" si="16"/>
        <v>1505185.758</v>
      </c>
      <c r="O26" s="27">
        <f t="shared" si="16"/>
        <v>63039.25959</v>
      </c>
      <c r="P26" s="27">
        <f t="shared" si="16"/>
        <v>34843449.29</v>
      </c>
    </row>
    <row r="27" ht="18.75" customHeight="1">
      <c r="B27" s="40" t="s">
        <v>42</v>
      </c>
      <c r="C27" s="41">
        <f t="shared" ref="C27:P27" si="17">C26/C17</f>
        <v>14.18537173</v>
      </c>
      <c r="D27" s="41">
        <f t="shared" si="17"/>
        <v>20.69854645</v>
      </c>
      <c r="E27" s="41">
        <f t="shared" si="17"/>
        <v>11.73901679</v>
      </c>
      <c r="F27" s="41">
        <f t="shared" si="17"/>
        <v>15.66773479</v>
      </c>
      <c r="G27" s="41">
        <f t="shared" si="17"/>
        <v>12.64825604</v>
      </c>
      <c r="H27" s="41">
        <f t="shared" si="17"/>
        <v>13.31994467</v>
      </c>
      <c r="I27" s="41">
        <f t="shared" si="17"/>
        <v>13.86704387</v>
      </c>
      <c r="J27" s="41">
        <f t="shared" si="17"/>
        <v>16.2220386</v>
      </c>
      <c r="K27" s="41">
        <f t="shared" si="17"/>
        <v>22.97874096</v>
      </c>
      <c r="L27" s="41">
        <f t="shared" si="17"/>
        <v>12.04757339</v>
      </c>
      <c r="M27" s="41">
        <f t="shared" si="17"/>
        <v>13.09050698</v>
      </c>
      <c r="N27" s="41">
        <f t="shared" si="17"/>
        <v>5.822653465</v>
      </c>
      <c r="O27" s="41">
        <f t="shared" si="17"/>
        <v>1.171040769</v>
      </c>
      <c r="P27" s="41">
        <f t="shared" si="17"/>
        <v>13.62391573</v>
      </c>
    </row>
    <row r="28" ht="18.75" customHeight="1">
      <c r="B28" s="40" t="s">
        <v>43</v>
      </c>
      <c r="C28" s="41">
        <f t="shared" ref="C28:P28" si="18">((C26)/C10)*100</f>
        <v>41.13757802</v>
      </c>
      <c r="D28" s="41">
        <f t="shared" si="18"/>
        <v>60.02578471</v>
      </c>
      <c r="E28" s="41">
        <f t="shared" si="18"/>
        <v>34.04314869</v>
      </c>
      <c r="F28" s="41">
        <f t="shared" si="18"/>
        <v>45.43643089</v>
      </c>
      <c r="G28" s="41">
        <f t="shared" si="18"/>
        <v>36.67994253</v>
      </c>
      <c r="H28" s="41">
        <f t="shared" si="18"/>
        <v>38.62783956</v>
      </c>
      <c r="I28" s="41">
        <f t="shared" si="18"/>
        <v>40.21442723</v>
      </c>
      <c r="J28" s="41">
        <f t="shared" si="18"/>
        <v>47.04391194</v>
      </c>
      <c r="K28" s="41">
        <f t="shared" si="18"/>
        <v>66.63834878</v>
      </c>
      <c r="L28" s="41">
        <f t="shared" si="18"/>
        <v>34.93796284</v>
      </c>
      <c r="M28" s="41">
        <f t="shared" si="18"/>
        <v>37.96247026</v>
      </c>
      <c r="N28" s="41">
        <f t="shared" si="18"/>
        <v>16.88569505</v>
      </c>
      <c r="O28" s="41">
        <f t="shared" si="18"/>
        <v>3.396018229</v>
      </c>
      <c r="P28" s="41">
        <f t="shared" si="18"/>
        <v>39.50935562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ht="28.5" customHeight="1">
      <c r="B30" s="39" t="s">
        <v>45</v>
      </c>
      <c r="C30" s="27">
        <f t="shared" ref="C30:P30" si="19">C6-(0.4*C7)+C19-C21</f>
        <v>1744741.97</v>
      </c>
      <c r="D30" s="27">
        <f t="shared" si="19"/>
        <v>5027130.386</v>
      </c>
      <c r="E30" s="27">
        <f t="shared" si="19"/>
        <v>1827844.936</v>
      </c>
      <c r="F30" s="27">
        <f t="shared" si="19"/>
        <v>1702189.172</v>
      </c>
      <c r="G30" s="27">
        <f t="shared" si="19"/>
        <v>799087.6217</v>
      </c>
      <c r="H30" s="27">
        <f t="shared" si="19"/>
        <v>713316.8621</v>
      </c>
      <c r="I30" s="27">
        <f t="shared" si="19"/>
        <v>538929.921</v>
      </c>
      <c r="J30" s="27">
        <f t="shared" si="19"/>
        <v>-208929.0989</v>
      </c>
      <c r="K30" s="27">
        <f t="shared" si="19"/>
        <v>36394.77266</v>
      </c>
      <c r="L30" s="27">
        <f t="shared" si="19"/>
        <v>80475.83695</v>
      </c>
      <c r="M30" s="27">
        <f t="shared" si="19"/>
        <v>148823.9939</v>
      </c>
      <c r="N30" s="27">
        <f t="shared" si="19"/>
        <v>1007968.638</v>
      </c>
      <c r="O30" s="27">
        <f t="shared" si="19"/>
        <v>-19896.09474</v>
      </c>
      <c r="P30" s="27">
        <f t="shared" si="19"/>
        <v>13398078.92</v>
      </c>
    </row>
    <row r="31" ht="18.75" customHeight="1">
      <c r="B31" s="40" t="s">
        <v>42</v>
      </c>
      <c r="C31" s="41">
        <f t="shared" ref="C31:P31" si="20">C30/C17</f>
        <v>5.204310328</v>
      </c>
      <c r="D31" s="41">
        <f t="shared" si="20"/>
        <v>12.18408781</v>
      </c>
      <c r="E31" s="41">
        <f t="shared" si="20"/>
        <v>4.244791383</v>
      </c>
      <c r="F31" s="41">
        <f t="shared" si="20"/>
        <v>5.852497685</v>
      </c>
      <c r="G31" s="41">
        <f t="shared" si="20"/>
        <v>3.385318863</v>
      </c>
      <c r="H31" s="41">
        <f t="shared" si="20"/>
        <v>4.613604185</v>
      </c>
      <c r="I31" s="41">
        <f t="shared" si="20"/>
        <v>6.681402728</v>
      </c>
      <c r="J31" s="41">
        <f t="shared" si="20"/>
        <v>-1.772206949</v>
      </c>
      <c r="K31" s="41">
        <f t="shared" si="20"/>
        <v>22.87172701</v>
      </c>
      <c r="L31" s="41">
        <f t="shared" si="20"/>
        <v>0.5003580555</v>
      </c>
      <c r="M31" s="41">
        <f t="shared" si="20"/>
        <v>6.139177864</v>
      </c>
      <c r="N31" s="41">
        <f t="shared" si="20"/>
        <v>3.899221109</v>
      </c>
      <c r="O31" s="41">
        <f t="shared" si="20"/>
        <v>-0.3695972672</v>
      </c>
      <c r="P31" s="41">
        <f t="shared" si="20"/>
        <v>5.238697713</v>
      </c>
    </row>
    <row r="32" ht="18.75" customHeight="1">
      <c r="B32" s="40" t="s">
        <v>43</v>
      </c>
      <c r="C32" s="41">
        <f t="shared" ref="C32:P32" si="21">((C30/C10)*100)</f>
        <v>15.09249995</v>
      </c>
      <c r="D32" s="41">
        <f t="shared" si="21"/>
        <v>35.33385465</v>
      </c>
      <c r="E32" s="41">
        <f t="shared" si="21"/>
        <v>12.30989501</v>
      </c>
      <c r="F32" s="41">
        <f t="shared" si="21"/>
        <v>16.97224329</v>
      </c>
      <c r="G32" s="41">
        <f t="shared" si="21"/>
        <v>9.817424702</v>
      </c>
      <c r="H32" s="41">
        <f t="shared" si="21"/>
        <v>13.37945214</v>
      </c>
      <c r="I32" s="41">
        <f t="shared" si="21"/>
        <v>19.37606791</v>
      </c>
      <c r="J32" s="41">
        <f t="shared" si="21"/>
        <v>-5.139400151</v>
      </c>
      <c r="K32" s="41">
        <f t="shared" si="21"/>
        <v>66.32800832</v>
      </c>
      <c r="L32" s="41">
        <f t="shared" si="21"/>
        <v>1.451038361</v>
      </c>
      <c r="M32" s="41">
        <f t="shared" si="21"/>
        <v>17.8036158</v>
      </c>
      <c r="N32" s="41">
        <f t="shared" si="21"/>
        <v>11.30774122</v>
      </c>
      <c r="O32" s="41">
        <f t="shared" si="21"/>
        <v>-1.071832075</v>
      </c>
      <c r="P32" s="41">
        <f t="shared" si="21"/>
        <v>15.19222337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6.71"/>
    <col customWidth="1" min="12" max="14" width="8.71"/>
    <col customWidth="1" min="15" max="15" width="9.86"/>
    <col customWidth="1" min="16" max="16" width="22.0"/>
    <col customWidth="1" min="17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27.0" customHeight="1">
      <c r="A2" s="7"/>
      <c r="B2" s="8" t="s">
        <v>229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</row>
    <row r="4" ht="18.0" customHeight="1">
      <c r="A4" s="7"/>
      <c r="B4" s="12" t="s">
        <v>20</v>
      </c>
      <c r="C4" s="54">
        <f t="shared" ref="C4:P4" si="1">+R4</f>
        <v>32325818.93</v>
      </c>
      <c r="D4" s="54">
        <f t="shared" si="1"/>
        <v>45859769.19</v>
      </c>
      <c r="E4" s="54">
        <f t="shared" si="1"/>
        <v>40668909.91</v>
      </c>
      <c r="F4" s="54">
        <f t="shared" si="1"/>
        <v>27712320.28</v>
      </c>
      <c r="G4" s="54">
        <f t="shared" si="1"/>
        <v>23008562.85</v>
      </c>
      <c r="H4" s="54">
        <f t="shared" si="1"/>
        <v>17313528.49</v>
      </c>
      <c r="I4" s="54">
        <f t="shared" si="1"/>
        <v>12981952.26</v>
      </c>
      <c r="J4" s="54">
        <f t="shared" si="1"/>
        <v>18667282.3</v>
      </c>
      <c r="K4" s="54">
        <f t="shared" si="1"/>
        <v>202341.0768</v>
      </c>
      <c r="L4" s="54">
        <f t="shared" si="1"/>
        <v>20581857.6</v>
      </c>
      <c r="M4" s="54">
        <f t="shared" si="1"/>
        <v>5051812.241</v>
      </c>
      <c r="N4" s="54">
        <f t="shared" si="1"/>
        <v>31438502.87</v>
      </c>
      <c r="O4" s="54">
        <f t="shared" si="1"/>
        <v>10273465.96</v>
      </c>
      <c r="P4" s="54">
        <f t="shared" si="1"/>
        <v>286086124</v>
      </c>
      <c r="R4" s="66">
        <v>3.2325818927389998E7</v>
      </c>
      <c r="S4" s="66">
        <v>4.5859769191489995E7</v>
      </c>
      <c r="T4" s="66">
        <v>4.0668909908580005E7</v>
      </c>
      <c r="U4" s="66">
        <v>2.771232028206E7</v>
      </c>
      <c r="V4" s="66">
        <v>2.300856284515E7</v>
      </c>
      <c r="W4" s="66">
        <v>1.7313528493759997E7</v>
      </c>
      <c r="X4" s="66">
        <v>1.2981952264209999E7</v>
      </c>
      <c r="Y4" s="66">
        <v>1.866728229953E7</v>
      </c>
      <c r="Z4" s="66">
        <v>202341.07681</v>
      </c>
      <c r="AA4" s="66">
        <v>2.0581857598330002E7</v>
      </c>
      <c r="AB4" s="66">
        <v>5051812.24144</v>
      </c>
      <c r="AC4" s="66">
        <v>3.1438502870950002E7</v>
      </c>
      <c r="AD4" s="66">
        <v>1.027346596138E7</v>
      </c>
      <c r="AE4" s="66">
        <v>2.8608612396108E8</v>
      </c>
      <c r="AF4" s="66">
        <v>0.0</v>
      </c>
    </row>
    <row r="5" ht="18.0" customHeight="1">
      <c r="A5" s="7"/>
      <c r="B5" s="12" t="s">
        <v>21</v>
      </c>
      <c r="C5" s="14">
        <f t="shared" ref="C5:P5" si="2">C6+C8-(C7*0.4)-(C9*0.3)</f>
        <v>6302616.272</v>
      </c>
      <c r="D5" s="14">
        <f t="shared" si="2"/>
        <v>11467949.01</v>
      </c>
      <c r="E5" s="14">
        <f t="shared" si="2"/>
        <v>7483566.096</v>
      </c>
      <c r="F5" s="14">
        <f t="shared" si="2"/>
        <v>5791288.391</v>
      </c>
      <c r="G5" s="14">
        <f t="shared" si="2"/>
        <v>4377526.905</v>
      </c>
      <c r="H5" s="14">
        <f t="shared" si="2"/>
        <v>2885830.148</v>
      </c>
      <c r="I5" s="14">
        <f t="shared" si="2"/>
        <v>1882177.097</v>
      </c>
      <c r="J5" s="14">
        <f t="shared" si="2"/>
        <v>2937408.521</v>
      </c>
      <c r="K5" s="14">
        <f t="shared" si="2"/>
        <v>44883.86789</v>
      </c>
      <c r="L5" s="14">
        <f t="shared" si="2"/>
        <v>3054008.029</v>
      </c>
      <c r="M5" s="14">
        <f t="shared" si="2"/>
        <v>601939.2652</v>
      </c>
      <c r="N5" s="14">
        <f t="shared" si="2"/>
        <v>2829967.283</v>
      </c>
      <c r="O5" s="14">
        <f t="shared" si="2"/>
        <v>511374.5825</v>
      </c>
      <c r="P5" s="14">
        <f t="shared" si="2"/>
        <v>50170535.46</v>
      </c>
      <c r="R5" s="66">
        <v>3131532.63864</v>
      </c>
      <c r="S5" s="66">
        <v>1.000521699079E7</v>
      </c>
      <c r="T5" s="66">
        <v>4602541.42095</v>
      </c>
      <c r="U5" s="66">
        <v>2309580.29414</v>
      </c>
      <c r="V5" s="66">
        <v>2262930.31061</v>
      </c>
      <c r="W5" s="66">
        <v>1739523.71361</v>
      </c>
      <c r="X5" s="66">
        <v>1557702.33673</v>
      </c>
      <c r="Y5" s="66">
        <v>877530.74299</v>
      </c>
      <c r="Z5" s="66">
        <v>60728.68436</v>
      </c>
      <c r="AA5" s="66">
        <v>1176084.07549</v>
      </c>
      <c r="AB5" s="66">
        <v>327218.30230000004</v>
      </c>
      <c r="AC5" s="66">
        <v>1896458.63852</v>
      </c>
      <c r="AD5" s="66">
        <v>540476.4682100001</v>
      </c>
      <c r="AE5" s="66">
        <v>3.048752461734E7</v>
      </c>
      <c r="AF5" s="66">
        <v>0.0</v>
      </c>
    </row>
    <row r="6" ht="18.0" customHeight="1">
      <c r="A6" s="7"/>
      <c r="B6" s="17" t="s">
        <v>22</v>
      </c>
      <c r="C6" s="18">
        <f t="shared" ref="C6:P6" si="3">+R5</f>
        <v>3131532.639</v>
      </c>
      <c r="D6" s="18">
        <f t="shared" si="3"/>
        <v>10005216.99</v>
      </c>
      <c r="E6" s="18">
        <f t="shared" si="3"/>
        <v>4602541.421</v>
      </c>
      <c r="F6" s="18">
        <f t="shared" si="3"/>
        <v>2309580.294</v>
      </c>
      <c r="G6" s="18">
        <f t="shared" si="3"/>
        <v>2262930.311</v>
      </c>
      <c r="H6" s="18">
        <f t="shared" si="3"/>
        <v>1739523.714</v>
      </c>
      <c r="I6" s="18">
        <f t="shared" si="3"/>
        <v>1557702.337</v>
      </c>
      <c r="J6" s="18">
        <f t="shared" si="3"/>
        <v>877530.743</v>
      </c>
      <c r="K6" s="18">
        <f t="shared" si="3"/>
        <v>60728.68436</v>
      </c>
      <c r="L6" s="18">
        <f t="shared" si="3"/>
        <v>1176084.075</v>
      </c>
      <c r="M6" s="18">
        <f t="shared" si="3"/>
        <v>327218.3023</v>
      </c>
      <c r="N6" s="18">
        <f t="shared" si="3"/>
        <v>1896458.639</v>
      </c>
      <c r="O6" s="18">
        <f t="shared" si="3"/>
        <v>540476.4682</v>
      </c>
      <c r="P6" s="18">
        <f t="shared" si="3"/>
        <v>30487524.62</v>
      </c>
      <c r="R6" s="66">
        <v>1798876.41071</v>
      </c>
      <c r="S6" s="66">
        <v>7675257.06379</v>
      </c>
      <c r="T6" s="66">
        <v>2845196.5293699997</v>
      </c>
      <c r="U6" s="66">
        <v>1200233.3088699998</v>
      </c>
      <c r="V6" s="66">
        <v>1129127.6542200001</v>
      </c>
      <c r="W6" s="66">
        <v>860739.34675</v>
      </c>
      <c r="X6" s="66">
        <v>806187.78844</v>
      </c>
      <c r="Y6" s="66">
        <v>516798.89651</v>
      </c>
      <c r="Z6" s="66">
        <v>44988.68224</v>
      </c>
      <c r="AA6" s="66">
        <v>658442.69927</v>
      </c>
      <c r="AB6" s="66">
        <v>149062.48181</v>
      </c>
      <c r="AC6" s="66">
        <v>926205.0639</v>
      </c>
      <c r="AD6" s="66">
        <v>199310.0</v>
      </c>
      <c r="AE6" s="66">
        <v>1.881042592588E7</v>
      </c>
      <c r="AF6" s="66">
        <v>0.0</v>
      </c>
    </row>
    <row r="7" ht="18.0" customHeight="1">
      <c r="A7" s="7"/>
      <c r="B7" s="19" t="s">
        <v>23</v>
      </c>
      <c r="C7" s="18">
        <f t="shared" ref="C7:P7" si="4">+R6</f>
        <v>1798876.411</v>
      </c>
      <c r="D7" s="18">
        <f t="shared" si="4"/>
        <v>7675257.064</v>
      </c>
      <c r="E7" s="18">
        <f t="shared" si="4"/>
        <v>2845196.529</v>
      </c>
      <c r="F7" s="18">
        <f t="shared" si="4"/>
        <v>1200233.309</v>
      </c>
      <c r="G7" s="18">
        <f t="shared" si="4"/>
        <v>1129127.654</v>
      </c>
      <c r="H7" s="18">
        <f t="shared" si="4"/>
        <v>860739.3468</v>
      </c>
      <c r="I7" s="18">
        <f t="shared" si="4"/>
        <v>806187.7884</v>
      </c>
      <c r="J7" s="18">
        <f t="shared" si="4"/>
        <v>516798.8965</v>
      </c>
      <c r="K7" s="18">
        <f t="shared" si="4"/>
        <v>44988.68224</v>
      </c>
      <c r="L7" s="18">
        <f t="shared" si="4"/>
        <v>658442.6993</v>
      </c>
      <c r="M7" s="18">
        <f t="shared" si="4"/>
        <v>149062.4818</v>
      </c>
      <c r="N7" s="18">
        <f t="shared" si="4"/>
        <v>926205.0639</v>
      </c>
      <c r="O7" s="18">
        <f t="shared" si="4"/>
        <v>199310</v>
      </c>
      <c r="P7" s="18">
        <f t="shared" si="4"/>
        <v>18810425.93</v>
      </c>
      <c r="R7" s="66">
        <v>4268423.24069</v>
      </c>
      <c r="S7" s="66">
        <v>4975068.40106</v>
      </c>
      <c r="T7" s="66">
        <v>4389363.35817</v>
      </c>
      <c r="U7" s="66">
        <v>4368588.47724</v>
      </c>
      <c r="V7" s="66">
        <v>2701003.384</v>
      </c>
      <c r="W7" s="66">
        <v>1557550.7643199998</v>
      </c>
      <c r="X7" s="66">
        <v>698388.33608</v>
      </c>
      <c r="Y7" s="66">
        <v>2320479.88136</v>
      </c>
      <c r="Z7" s="66">
        <v>2999.4375499999996</v>
      </c>
      <c r="AA7" s="66">
        <v>2242046.01644</v>
      </c>
      <c r="AB7" s="66">
        <v>379441.80597000004</v>
      </c>
      <c r="AC7" s="66">
        <v>1679606.42228</v>
      </c>
      <c r="AD7" s="66">
        <v>59966.80722</v>
      </c>
      <c r="AE7" s="66">
        <v>2.964292633238E7</v>
      </c>
      <c r="AF7" s="66">
        <v>0.0</v>
      </c>
    </row>
    <row r="8" ht="18.0" customHeight="1">
      <c r="A8" s="7"/>
      <c r="B8" s="17" t="s">
        <v>24</v>
      </c>
      <c r="C8" s="18">
        <f t="shared" ref="C8:P8" si="5">+R7</f>
        <v>4268423.241</v>
      </c>
      <c r="D8" s="18">
        <f t="shared" si="5"/>
        <v>4975068.401</v>
      </c>
      <c r="E8" s="18">
        <f t="shared" si="5"/>
        <v>4389363.358</v>
      </c>
      <c r="F8" s="18">
        <f t="shared" si="5"/>
        <v>4368588.477</v>
      </c>
      <c r="G8" s="18">
        <f t="shared" si="5"/>
        <v>2701003.384</v>
      </c>
      <c r="H8" s="18">
        <f t="shared" si="5"/>
        <v>1557550.764</v>
      </c>
      <c r="I8" s="18">
        <f t="shared" si="5"/>
        <v>698388.3361</v>
      </c>
      <c r="J8" s="18">
        <f t="shared" si="5"/>
        <v>2320479.881</v>
      </c>
      <c r="K8" s="18">
        <f t="shared" si="5"/>
        <v>2999.43755</v>
      </c>
      <c r="L8" s="18">
        <f t="shared" si="5"/>
        <v>2242046.016</v>
      </c>
      <c r="M8" s="18">
        <f t="shared" si="5"/>
        <v>379441.806</v>
      </c>
      <c r="N8" s="18">
        <f t="shared" si="5"/>
        <v>1679606.422</v>
      </c>
      <c r="O8" s="18">
        <f t="shared" si="5"/>
        <v>59966.80722</v>
      </c>
      <c r="P8" s="18">
        <f t="shared" si="5"/>
        <v>29642926.33</v>
      </c>
      <c r="R8" s="66">
        <v>1259296.8087</v>
      </c>
      <c r="S8" s="66">
        <v>1474111.86893</v>
      </c>
      <c r="T8" s="66">
        <v>1234200.2370499999</v>
      </c>
      <c r="U8" s="66">
        <v>1355956.8571</v>
      </c>
      <c r="V8" s="66">
        <v>449185.75868</v>
      </c>
      <c r="W8" s="66">
        <v>223161.97212</v>
      </c>
      <c r="X8" s="66">
        <v>171461.53397</v>
      </c>
      <c r="Y8" s="66">
        <v>179608.4834</v>
      </c>
      <c r="Z8" s="66">
        <v>2829.27041</v>
      </c>
      <c r="AA8" s="66">
        <v>335816.61101</v>
      </c>
      <c r="AB8" s="66">
        <v>150319.50102000003</v>
      </c>
      <c r="AC8" s="66">
        <v>1252052.50863</v>
      </c>
      <c r="AD8" s="66">
        <v>31148.97654</v>
      </c>
      <c r="AE8" s="66">
        <v>8119150.387560001</v>
      </c>
      <c r="AF8" s="66">
        <v>0.0</v>
      </c>
    </row>
    <row r="9" ht="18.0" customHeight="1">
      <c r="A9" s="7"/>
      <c r="B9" s="19" t="s">
        <v>25</v>
      </c>
      <c r="C9" s="18">
        <f t="shared" ref="C9:P9" si="6">+R8</f>
        <v>1259296.809</v>
      </c>
      <c r="D9" s="18">
        <f t="shared" si="6"/>
        <v>1474111.869</v>
      </c>
      <c r="E9" s="18">
        <f t="shared" si="6"/>
        <v>1234200.237</v>
      </c>
      <c r="F9" s="18">
        <f t="shared" si="6"/>
        <v>1355956.857</v>
      </c>
      <c r="G9" s="18">
        <f t="shared" si="6"/>
        <v>449185.7587</v>
      </c>
      <c r="H9" s="18">
        <f t="shared" si="6"/>
        <v>223161.9721</v>
      </c>
      <c r="I9" s="18">
        <f t="shared" si="6"/>
        <v>171461.534</v>
      </c>
      <c r="J9" s="18">
        <f t="shared" si="6"/>
        <v>179608.4834</v>
      </c>
      <c r="K9" s="18">
        <f t="shared" si="6"/>
        <v>2829.27041</v>
      </c>
      <c r="L9" s="18">
        <f t="shared" si="6"/>
        <v>335816.611</v>
      </c>
      <c r="M9" s="18">
        <f t="shared" si="6"/>
        <v>150319.501</v>
      </c>
      <c r="N9" s="18">
        <f t="shared" si="6"/>
        <v>1252052.509</v>
      </c>
      <c r="O9" s="18">
        <f t="shared" si="6"/>
        <v>31148.97654</v>
      </c>
      <c r="P9" s="18">
        <f t="shared" si="6"/>
        <v>8119150.388</v>
      </c>
      <c r="R9" s="66">
        <v>4615390.67998</v>
      </c>
      <c r="S9" s="66">
        <v>5061376.328729999</v>
      </c>
      <c r="T9" s="66">
        <v>4857960.45029</v>
      </c>
      <c r="U9" s="66">
        <v>5502010.82681</v>
      </c>
      <c r="V9" s="66">
        <v>3287254.36873</v>
      </c>
      <c r="W9" s="66">
        <v>1950985.18873</v>
      </c>
      <c r="X9" s="66">
        <v>1108133.32158</v>
      </c>
      <c r="Y9" s="66">
        <v>9751.95459</v>
      </c>
      <c r="Z9" s="66">
        <v>38518.00704</v>
      </c>
      <c r="AA9" s="66">
        <v>1221482.8259400001</v>
      </c>
      <c r="AB9" s="66">
        <v>385971.15828</v>
      </c>
      <c r="AC9" s="66">
        <v>3889525.49393</v>
      </c>
      <c r="AD9" s="66">
        <v>25547.106789999998</v>
      </c>
      <c r="AE9" s="66">
        <v>3.195390771142E7</v>
      </c>
      <c r="AF9" s="66">
        <v>0.0</v>
      </c>
    </row>
    <row r="10" ht="18.0" customHeight="1">
      <c r="A10" s="7"/>
      <c r="B10" s="12" t="s">
        <v>26</v>
      </c>
      <c r="C10" s="14">
        <f t="shared" ref="C10:P10" si="7">SUM(C11:C13)</f>
        <v>11934637</v>
      </c>
      <c r="D10" s="14">
        <f t="shared" si="7"/>
        <v>17520163.68</v>
      </c>
      <c r="E10" s="14">
        <f t="shared" si="7"/>
        <v>15245392.03</v>
      </c>
      <c r="F10" s="14">
        <f t="shared" si="7"/>
        <v>10314036.71</v>
      </c>
      <c r="G10" s="14">
        <f t="shared" si="7"/>
        <v>8549142.788</v>
      </c>
      <c r="H10" s="14">
        <f t="shared" si="7"/>
        <v>5365265.401</v>
      </c>
      <c r="I10" s="14">
        <f t="shared" si="7"/>
        <v>2845642.031</v>
      </c>
      <c r="J10" s="14">
        <f t="shared" si="7"/>
        <v>4166148.315</v>
      </c>
      <c r="K10" s="14">
        <f t="shared" si="7"/>
        <v>60821.52849</v>
      </c>
      <c r="L10" s="14">
        <f t="shared" si="7"/>
        <v>5781644.317</v>
      </c>
      <c r="M10" s="14">
        <f t="shared" si="7"/>
        <v>943489.9931</v>
      </c>
      <c r="N10" s="14">
        <f t="shared" si="7"/>
        <v>8509287.624</v>
      </c>
      <c r="O10" s="14">
        <f t="shared" si="7"/>
        <v>1916913.383</v>
      </c>
      <c r="P10" s="14">
        <f t="shared" si="7"/>
        <v>93152584.8</v>
      </c>
      <c r="R10" s="66">
        <v>7318359.78988</v>
      </c>
      <c r="S10" s="66">
        <v>1.245869966605E7</v>
      </c>
      <c r="T10" s="66">
        <v>1.038134761961E7</v>
      </c>
      <c r="U10" s="66">
        <v>4809542.632300001</v>
      </c>
      <c r="V10" s="66">
        <v>5260777.96144</v>
      </c>
      <c r="W10" s="66">
        <v>3413887.0470700003</v>
      </c>
      <c r="X10" s="66">
        <v>1737457.4778800001</v>
      </c>
      <c r="Y10" s="66">
        <v>4155394.11348</v>
      </c>
      <c r="Z10" s="66">
        <v>21571.76511</v>
      </c>
      <c r="AA10" s="66">
        <v>4559770.86869</v>
      </c>
      <c r="AB10" s="66">
        <v>556904.69175</v>
      </c>
      <c r="AC10" s="66">
        <v>4619670.13901</v>
      </c>
      <c r="AD10" s="66">
        <v>1890912.74284</v>
      </c>
      <c r="AE10" s="66">
        <v>6.118429651511E7</v>
      </c>
      <c r="AF10" s="66">
        <v>0.0</v>
      </c>
    </row>
    <row r="11" ht="18.0" customHeight="1">
      <c r="A11" s="7"/>
      <c r="B11" s="17" t="s">
        <v>27</v>
      </c>
      <c r="C11" s="18">
        <f t="shared" ref="C11:P11" si="8">+R9</f>
        <v>4615390.68</v>
      </c>
      <c r="D11" s="18">
        <f t="shared" si="8"/>
        <v>5061376.329</v>
      </c>
      <c r="E11" s="18">
        <f t="shared" si="8"/>
        <v>4857960.45</v>
      </c>
      <c r="F11" s="18">
        <f t="shared" si="8"/>
        <v>5502010.827</v>
      </c>
      <c r="G11" s="18">
        <f t="shared" si="8"/>
        <v>3287254.369</v>
      </c>
      <c r="H11" s="18">
        <f t="shared" si="8"/>
        <v>1950985.189</v>
      </c>
      <c r="I11" s="18">
        <f t="shared" si="8"/>
        <v>1108133.322</v>
      </c>
      <c r="J11" s="18">
        <f t="shared" si="8"/>
        <v>9751.95459</v>
      </c>
      <c r="K11" s="18">
        <f t="shared" si="8"/>
        <v>38518.00704</v>
      </c>
      <c r="L11" s="18">
        <f t="shared" si="8"/>
        <v>1221482.826</v>
      </c>
      <c r="M11" s="18">
        <f t="shared" si="8"/>
        <v>385971.1583</v>
      </c>
      <c r="N11" s="18">
        <f t="shared" si="8"/>
        <v>3889525.494</v>
      </c>
      <c r="O11" s="18">
        <f t="shared" si="8"/>
        <v>25547.10679</v>
      </c>
      <c r="P11" s="18">
        <f t="shared" si="8"/>
        <v>31953907.71</v>
      </c>
      <c r="R11" s="66">
        <v>886.53129</v>
      </c>
      <c r="S11" s="66">
        <v>87.68632000000001</v>
      </c>
      <c r="T11" s="66">
        <v>6083.96018</v>
      </c>
      <c r="U11" s="66">
        <v>2483.24684</v>
      </c>
      <c r="V11" s="66">
        <v>1110.4576200000001</v>
      </c>
      <c r="W11" s="66">
        <v>393.16507</v>
      </c>
      <c r="X11" s="66">
        <v>51.23151</v>
      </c>
      <c r="Y11" s="66">
        <v>1002.2467800000001</v>
      </c>
      <c r="Z11" s="66">
        <v>731.75634</v>
      </c>
      <c r="AA11" s="66">
        <v>390.62230999999997</v>
      </c>
      <c r="AB11" s="66">
        <v>614.14302</v>
      </c>
      <c r="AC11" s="66">
        <v>91.99058000000001</v>
      </c>
      <c r="AD11" s="66">
        <v>453.53346000000005</v>
      </c>
      <c r="AE11" s="66">
        <v>14380.571320000001</v>
      </c>
      <c r="AF11" s="66">
        <v>0.0</v>
      </c>
    </row>
    <row r="12" ht="18.0" customHeight="1">
      <c r="A12" s="7"/>
      <c r="B12" s="17" t="s">
        <v>28</v>
      </c>
      <c r="C12" s="18">
        <f t="shared" ref="C12:P12" si="9">+R10</f>
        <v>7318359.79</v>
      </c>
      <c r="D12" s="18">
        <f t="shared" si="9"/>
        <v>12458699.67</v>
      </c>
      <c r="E12" s="18">
        <f t="shared" si="9"/>
        <v>10381347.62</v>
      </c>
      <c r="F12" s="18">
        <f t="shared" si="9"/>
        <v>4809542.632</v>
      </c>
      <c r="G12" s="18">
        <f t="shared" si="9"/>
        <v>5260777.961</v>
      </c>
      <c r="H12" s="18">
        <f t="shared" si="9"/>
        <v>3413887.047</v>
      </c>
      <c r="I12" s="18">
        <f t="shared" si="9"/>
        <v>1737457.478</v>
      </c>
      <c r="J12" s="18">
        <f t="shared" si="9"/>
        <v>4155394.113</v>
      </c>
      <c r="K12" s="18">
        <f t="shared" si="9"/>
        <v>21571.76511</v>
      </c>
      <c r="L12" s="18">
        <f t="shared" si="9"/>
        <v>4559770.869</v>
      </c>
      <c r="M12" s="18">
        <f t="shared" si="9"/>
        <v>556904.6918</v>
      </c>
      <c r="N12" s="18">
        <f t="shared" si="9"/>
        <v>4619670.139</v>
      </c>
      <c r="O12" s="18">
        <f t="shared" si="9"/>
        <v>1890912.743</v>
      </c>
      <c r="P12" s="18">
        <f t="shared" si="9"/>
        <v>61184296.52</v>
      </c>
    </row>
    <row r="13" ht="20.25" customHeight="1">
      <c r="A13" s="7"/>
      <c r="B13" s="17" t="s">
        <v>285</v>
      </c>
      <c r="C13" s="18">
        <f t="shared" ref="C13:P13" si="10">+R11</f>
        <v>886.53129</v>
      </c>
      <c r="D13" s="18">
        <f t="shared" si="10"/>
        <v>87.68632</v>
      </c>
      <c r="E13" s="18">
        <f t="shared" si="10"/>
        <v>6083.96018</v>
      </c>
      <c r="F13" s="18">
        <f t="shared" si="10"/>
        <v>2483.24684</v>
      </c>
      <c r="G13" s="18">
        <f t="shared" si="10"/>
        <v>1110.45762</v>
      </c>
      <c r="H13" s="18">
        <f t="shared" si="10"/>
        <v>393.16507</v>
      </c>
      <c r="I13" s="18">
        <f t="shared" si="10"/>
        <v>51.23151</v>
      </c>
      <c r="J13" s="18">
        <f t="shared" si="10"/>
        <v>1002.24678</v>
      </c>
      <c r="K13" s="18">
        <f t="shared" si="10"/>
        <v>731.75634</v>
      </c>
      <c r="L13" s="18">
        <f t="shared" si="10"/>
        <v>390.62231</v>
      </c>
      <c r="M13" s="18">
        <f t="shared" si="10"/>
        <v>614.14302</v>
      </c>
      <c r="N13" s="18">
        <f t="shared" si="10"/>
        <v>91.99058</v>
      </c>
      <c r="O13" s="18">
        <f t="shared" si="10"/>
        <v>453.53346</v>
      </c>
      <c r="P13" s="18">
        <f t="shared" si="10"/>
        <v>14380.57132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BFS</v>
      </c>
      <c r="O15" s="10" t="str">
        <f t="shared" si="11"/>
        <v>BPR</v>
      </c>
      <c r="P15" s="10" t="str">
        <f t="shared" si="11"/>
        <v>TOTAL SISTEMA</v>
      </c>
    </row>
    <row r="16" ht="19.5" customHeight="1">
      <c r="B16" s="19" t="s">
        <v>286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</row>
    <row r="17" ht="19.5" customHeight="1">
      <c r="B17" s="26" t="s">
        <v>32</v>
      </c>
      <c r="C17" s="27">
        <f t="shared" ref="C17:P17" si="12">C16*C10</f>
        <v>346104.473</v>
      </c>
      <c r="D17" s="27">
        <f t="shared" si="12"/>
        <v>508084.7468</v>
      </c>
      <c r="E17" s="27">
        <f t="shared" si="12"/>
        <v>442116.3689</v>
      </c>
      <c r="F17" s="27">
        <f t="shared" si="12"/>
        <v>299107.0645</v>
      </c>
      <c r="G17" s="27">
        <f t="shared" si="12"/>
        <v>247925.1408</v>
      </c>
      <c r="H17" s="27">
        <f t="shared" si="12"/>
        <v>155592.6966</v>
      </c>
      <c r="I17" s="27">
        <f t="shared" si="12"/>
        <v>82523.6189</v>
      </c>
      <c r="J17" s="27">
        <f t="shared" si="12"/>
        <v>120818.3011</v>
      </c>
      <c r="K17" s="27">
        <f t="shared" si="12"/>
        <v>1763.824326</v>
      </c>
      <c r="L17" s="27">
        <f t="shared" si="12"/>
        <v>167667.6852</v>
      </c>
      <c r="M17" s="27">
        <f t="shared" si="12"/>
        <v>27361.2098</v>
      </c>
      <c r="N17" s="27">
        <f t="shared" si="12"/>
        <v>246769.3411</v>
      </c>
      <c r="O17" s="27">
        <f t="shared" si="12"/>
        <v>55590.48811</v>
      </c>
      <c r="P17" s="27">
        <f t="shared" si="12"/>
        <v>2701424.959</v>
      </c>
    </row>
    <row r="18" ht="29.25" customHeight="1">
      <c r="B18" s="29" t="s">
        <v>287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</row>
    <row r="19" ht="21.0" customHeight="1">
      <c r="B19" s="26" t="s">
        <v>34</v>
      </c>
      <c r="C19" s="27">
        <f t="shared" ref="C19:P19" si="13">C9*C18</f>
        <v>881507.7661</v>
      </c>
      <c r="D19" s="27">
        <f t="shared" si="13"/>
        <v>1031878.308</v>
      </c>
      <c r="E19" s="27">
        <f t="shared" si="13"/>
        <v>863940.1659</v>
      </c>
      <c r="F19" s="27">
        <f t="shared" si="13"/>
        <v>949169.8</v>
      </c>
      <c r="G19" s="27">
        <f t="shared" si="13"/>
        <v>314430.0311</v>
      </c>
      <c r="H19" s="27">
        <f t="shared" si="13"/>
        <v>156213.3805</v>
      </c>
      <c r="I19" s="27">
        <f t="shared" si="13"/>
        <v>120023.0738</v>
      </c>
      <c r="J19" s="27">
        <f t="shared" si="13"/>
        <v>125725.9384</v>
      </c>
      <c r="K19" s="27">
        <f t="shared" si="13"/>
        <v>1980.489287</v>
      </c>
      <c r="L19" s="27">
        <f t="shared" si="13"/>
        <v>235071.6277</v>
      </c>
      <c r="M19" s="27">
        <f t="shared" si="13"/>
        <v>105223.6507</v>
      </c>
      <c r="N19" s="27">
        <f t="shared" si="13"/>
        <v>876436.756</v>
      </c>
      <c r="O19" s="27">
        <f t="shared" si="13"/>
        <v>21804.28358</v>
      </c>
      <c r="P19" s="27">
        <f t="shared" si="13"/>
        <v>5683405.271</v>
      </c>
    </row>
    <row r="20" ht="31.5" customHeight="1">
      <c r="B20" s="29" t="s">
        <v>288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S20" s="32"/>
    </row>
    <row r="21" ht="20.25" customHeight="1">
      <c r="B21" s="26" t="s">
        <v>36</v>
      </c>
      <c r="C21" s="27">
        <f t="shared" ref="C21:P21" si="14">C20*C4</f>
        <v>1519313.49</v>
      </c>
      <c r="D21" s="27">
        <f t="shared" si="14"/>
        <v>2155409.152</v>
      </c>
      <c r="E21" s="27">
        <f t="shared" si="14"/>
        <v>1911438.766</v>
      </c>
      <c r="F21" s="27">
        <f t="shared" si="14"/>
        <v>1302479.053</v>
      </c>
      <c r="G21" s="27">
        <f t="shared" si="14"/>
        <v>1081402.454</v>
      </c>
      <c r="H21" s="27">
        <f t="shared" si="14"/>
        <v>813735.8392</v>
      </c>
      <c r="I21" s="27">
        <f t="shared" si="14"/>
        <v>610151.7564</v>
      </c>
      <c r="J21" s="27">
        <f t="shared" si="14"/>
        <v>877362.2681</v>
      </c>
      <c r="K21" s="27">
        <f t="shared" si="14"/>
        <v>9510.03061</v>
      </c>
      <c r="L21" s="27">
        <f t="shared" si="14"/>
        <v>967347.3071</v>
      </c>
      <c r="M21" s="27">
        <f t="shared" si="14"/>
        <v>237435.1753</v>
      </c>
      <c r="N21" s="27">
        <f t="shared" si="14"/>
        <v>1477609.635</v>
      </c>
      <c r="O21" s="27">
        <f t="shared" si="14"/>
        <v>482852.9002</v>
      </c>
      <c r="P21" s="27">
        <f t="shared" si="14"/>
        <v>13446047.83</v>
      </c>
    </row>
    <row r="22" ht="32.25" customHeight="1">
      <c r="B22" s="29" t="s">
        <v>289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BFS</v>
      </c>
      <c r="O24" s="23" t="str">
        <f t="shared" si="15"/>
        <v>BPR</v>
      </c>
      <c r="P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ht="29.25" customHeight="1">
      <c r="B26" s="39" t="s">
        <v>41</v>
      </c>
      <c r="C26" s="27">
        <f t="shared" ref="C26:P26" si="16">C5-C21</f>
        <v>4783302.783</v>
      </c>
      <c r="D26" s="27">
        <f t="shared" si="16"/>
        <v>9312539.854</v>
      </c>
      <c r="E26" s="27">
        <f t="shared" si="16"/>
        <v>5572127.331</v>
      </c>
      <c r="F26" s="27">
        <f t="shared" si="16"/>
        <v>4488809.337</v>
      </c>
      <c r="G26" s="27">
        <f t="shared" si="16"/>
        <v>3296124.452</v>
      </c>
      <c r="H26" s="27">
        <f t="shared" si="16"/>
        <v>2072094.308</v>
      </c>
      <c r="I26" s="27">
        <f t="shared" si="16"/>
        <v>1272025.341</v>
      </c>
      <c r="J26" s="27">
        <f t="shared" si="16"/>
        <v>2060046.253</v>
      </c>
      <c r="K26" s="27">
        <f t="shared" si="16"/>
        <v>35373.83728</v>
      </c>
      <c r="L26" s="27">
        <f t="shared" si="16"/>
        <v>2086660.722</v>
      </c>
      <c r="M26" s="27">
        <f t="shared" si="16"/>
        <v>364504.0899</v>
      </c>
      <c r="N26" s="27">
        <f t="shared" si="16"/>
        <v>1352357.648</v>
      </c>
      <c r="O26" s="27">
        <f t="shared" si="16"/>
        <v>28521.68228</v>
      </c>
      <c r="P26" s="27">
        <f t="shared" si="16"/>
        <v>36724487.64</v>
      </c>
    </row>
    <row r="27" ht="18.75" customHeight="1">
      <c r="B27" s="40" t="s">
        <v>42</v>
      </c>
      <c r="C27" s="41">
        <f t="shared" ref="C27:P27" si="17">C26/C17</f>
        <v>13.82040151</v>
      </c>
      <c r="D27" s="41">
        <f t="shared" si="17"/>
        <v>18.32871369</v>
      </c>
      <c r="E27" s="41">
        <f t="shared" si="17"/>
        <v>12.60330475</v>
      </c>
      <c r="F27" s="41">
        <f t="shared" si="17"/>
        <v>15.00736649</v>
      </c>
      <c r="G27" s="41">
        <f t="shared" si="17"/>
        <v>13.29483747</v>
      </c>
      <c r="H27" s="41">
        <f t="shared" si="17"/>
        <v>13.31742655</v>
      </c>
      <c r="I27" s="41">
        <f t="shared" si="17"/>
        <v>15.41407609</v>
      </c>
      <c r="J27" s="41">
        <f t="shared" si="17"/>
        <v>17.05077984</v>
      </c>
      <c r="K27" s="41">
        <f t="shared" si="17"/>
        <v>20.055193</v>
      </c>
      <c r="L27" s="41">
        <f t="shared" si="17"/>
        <v>12.44521697</v>
      </c>
      <c r="M27" s="41">
        <f t="shared" si="17"/>
        <v>13.32192884</v>
      </c>
      <c r="N27" s="41">
        <f t="shared" si="17"/>
        <v>5.480249863</v>
      </c>
      <c r="O27" s="41">
        <f t="shared" si="17"/>
        <v>0.5130676713</v>
      </c>
      <c r="P27" s="41">
        <f t="shared" si="17"/>
        <v>13.59448743</v>
      </c>
    </row>
    <row r="28" ht="18.75" customHeight="1">
      <c r="B28" s="40" t="s">
        <v>43</v>
      </c>
      <c r="C28" s="41">
        <f t="shared" ref="C28:P28" si="18">((C26)/C10)*100</f>
        <v>40.07916439</v>
      </c>
      <c r="D28" s="41">
        <f t="shared" si="18"/>
        <v>53.1532697</v>
      </c>
      <c r="E28" s="41">
        <f t="shared" si="18"/>
        <v>36.54958377</v>
      </c>
      <c r="F28" s="41">
        <f t="shared" si="18"/>
        <v>43.52136283</v>
      </c>
      <c r="G28" s="41">
        <f t="shared" si="18"/>
        <v>38.55502866</v>
      </c>
      <c r="H28" s="41">
        <f t="shared" si="18"/>
        <v>38.62053698</v>
      </c>
      <c r="I28" s="41">
        <f t="shared" si="18"/>
        <v>44.70082066</v>
      </c>
      <c r="J28" s="41">
        <f t="shared" si="18"/>
        <v>49.44726152</v>
      </c>
      <c r="K28" s="41">
        <f t="shared" si="18"/>
        <v>58.1600597</v>
      </c>
      <c r="L28" s="41">
        <f t="shared" si="18"/>
        <v>36.09112923</v>
      </c>
      <c r="M28" s="41">
        <f t="shared" si="18"/>
        <v>38.63359363</v>
      </c>
      <c r="N28" s="41">
        <f t="shared" si="18"/>
        <v>15.8927246</v>
      </c>
      <c r="O28" s="41">
        <f t="shared" si="18"/>
        <v>1.487896247</v>
      </c>
      <c r="P28" s="41">
        <f t="shared" si="18"/>
        <v>39.42401353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ht="28.5" customHeight="1">
      <c r="B30" s="39" t="s">
        <v>45</v>
      </c>
      <c r="C30" s="27">
        <f t="shared" ref="C30:P30" si="19">C6-(0.4*C7)+C19-C21</f>
        <v>1774176.351</v>
      </c>
      <c r="D30" s="27">
        <f t="shared" si="19"/>
        <v>5811583.322</v>
      </c>
      <c r="E30" s="27">
        <f t="shared" si="19"/>
        <v>2416964.209</v>
      </c>
      <c r="F30" s="27">
        <f t="shared" si="19"/>
        <v>1476177.717</v>
      </c>
      <c r="G30" s="27">
        <f t="shared" si="19"/>
        <v>1044306.826</v>
      </c>
      <c r="H30" s="27">
        <f t="shared" si="19"/>
        <v>737705.5162</v>
      </c>
      <c r="I30" s="27">
        <f t="shared" si="19"/>
        <v>745098.5387</v>
      </c>
      <c r="J30" s="27">
        <f t="shared" si="19"/>
        <v>-80825.14531</v>
      </c>
      <c r="K30" s="27">
        <f t="shared" si="19"/>
        <v>35203.67014</v>
      </c>
      <c r="L30" s="27">
        <f t="shared" si="19"/>
        <v>180431.3164</v>
      </c>
      <c r="M30" s="27">
        <f t="shared" si="19"/>
        <v>135381.7849</v>
      </c>
      <c r="N30" s="27">
        <f t="shared" si="19"/>
        <v>924803.7341</v>
      </c>
      <c r="O30" s="27">
        <f t="shared" si="19"/>
        <v>-296.1483969</v>
      </c>
      <c r="P30" s="27">
        <f t="shared" si="19"/>
        <v>15200711.69</v>
      </c>
    </row>
    <row r="31" ht="18.75" customHeight="1">
      <c r="B31" s="40" t="s">
        <v>42</v>
      </c>
      <c r="C31" s="41">
        <f t="shared" ref="C31:P31" si="20">C30/C17</f>
        <v>5.126129505</v>
      </c>
      <c r="D31" s="41">
        <f t="shared" si="20"/>
        <v>11.43821648</v>
      </c>
      <c r="E31" s="41">
        <f t="shared" si="20"/>
        <v>5.466805528</v>
      </c>
      <c r="F31" s="41">
        <f t="shared" si="20"/>
        <v>4.93528202</v>
      </c>
      <c r="G31" s="41">
        <f t="shared" si="20"/>
        <v>4.212186076</v>
      </c>
      <c r="H31" s="41">
        <f t="shared" si="20"/>
        <v>4.741260562</v>
      </c>
      <c r="I31" s="41">
        <f t="shared" si="20"/>
        <v>9.028912555</v>
      </c>
      <c r="J31" s="41">
        <f t="shared" si="20"/>
        <v>-0.6689809785</v>
      </c>
      <c r="K31" s="41">
        <f t="shared" si="20"/>
        <v>19.95871676</v>
      </c>
      <c r="L31" s="41">
        <f t="shared" si="20"/>
        <v>1.076124574</v>
      </c>
      <c r="M31" s="41">
        <f t="shared" si="20"/>
        <v>4.947945867</v>
      </c>
      <c r="N31" s="41">
        <f t="shared" si="20"/>
        <v>3.747644379</v>
      </c>
      <c r="O31" s="41">
        <f t="shared" si="20"/>
        <v>-0.005327321399</v>
      </c>
      <c r="P31" s="41">
        <f t="shared" si="20"/>
        <v>5.626923539</v>
      </c>
    </row>
    <row r="32" ht="18.75" customHeight="1">
      <c r="B32" s="40" t="s">
        <v>43</v>
      </c>
      <c r="C32" s="41">
        <f t="shared" ref="C32:P32" si="21">((C30/C10)*100)</f>
        <v>14.86577556</v>
      </c>
      <c r="D32" s="41">
        <f t="shared" si="21"/>
        <v>33.17082778</v>
      </c>
      <c r="E32" s="41">
        <f t="shared" si="21"/>
        <v>15.85373603</v>
      </c>
      <c r="F32" s="41">
        <f t="shared" si="21"/>
        <v>14.31231786</v>
      </c>
      <c r="G32" s="41">
        <f t="shared" si="21"/>
        <v>12.21533962</v>
      </c>
      <c r="H32" s="41">
        <f t="shared" si="21"/>
        <v>13.74965563</v>
      </c>
      <c r="I32" s="41">
        <f t="shared" si="21"/>
        <v>26.18384641</v>
      </c>
      <c r="J32" s="41">
        <f t="shared" si="21"/>
        <v>-1.940044838</v>
      </c>
      <c r="K32" s="41">
        <f t="shared" si="21"/>
        <v>57.8802786</v>
      </c>
      <c r="L32" s="41">
        <f t="shared" si="21"/>
        <v>3.120761266</v>
      </c>
      <c r="M32" s="41">
        <f t="shared" si="21"/>
        <v>14.34904301</v>
      </c>
      <c r="N32" s="41">
        <f t="shared" si="21"/>
        <v>10.8681687</v>
      </c>
      <c r="O32" s="41">
        <f t="shared" si="21"/>
        <v>-0.01544923206</v>
      </c>
      <c r="P32" s="41">
        <f t="shared" si="21"/>
        <v>16.31807826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14.29"/>
    <col customWidth="1" min="4" max="4" width="13.43"/>
    <col customWidth="1" min="5" max="6" width="13.71"/>
    <col customWidth="1" min="7" max="7" width="15.71"/>
    <col customWidth="1" min="8" max="8" width="13.57"/>
    <col customWidth="1" min="9" max="9" width="12.43"/>
    <col customWidth="1" min="10" max="10" width="14.14"/>
    <col customWidth="1" hidden="1" min="11" max="11" width="8.71"/>
    <col customWidth="1" min="12" max="12" width="0.14"/>
    <col customWidth="1" min="13" max="16" width="14.14"/>
    <col customWidth="1" min="17" max="17" width="19.71"/>
    <col customWidth="1" min="18" max="18" width="11.57"/>
    <col customWidth="1" min="19" max="19" width="12.0"/>
    <col customWidth="1" min="20" max="28" width="11.71"/>
    <col customWidth="1" min="29" max="33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2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11" t="s">
        <v>19</v>
      </c>
    </row>
    <row r="4" ht="18.0" customHeight="1">
      <c r="A4" s="7"/>
      <c r="B4" s="12" t="s">
        <v>20</v>
      </c>
      <c r="C4" s="54">
        <f t="shared" ref="C4:Q4" si="1">+S4</f>
        <v>26501086.39</v>
      </c>
      <c r="D4" s="54">
        <f t="shared" si="1"/>
        <v>29384306.3</v>
      </c>
      <c r="E4" s="54">
        <f t="shared" si="1"/>
        <v>36117388.27</v>
      </c>
      <c r="F4" s="54">
        <f t="shared" si="1"/>
        <v>21441099.79</v>
      </c>
      <c r="G4" s="54">
        <f t="shared" si="1"/>
        <v>20231621.92</v>
      </c>
      <c r="H4" s="54">
        <f t="shared" si="1"/>
        <v>12326360.8</v>
      </c>
      <c r="I4" s="54">
        <f t="shared" si="1"/>
        <v>10578601.69</v>
      </c>
      <c r="J4" s="54">
        <f t="shared" si="1"/>
        <v>14046664.59</v>
      </c>
      <c r="K4" s="54">
        <f t="shared" si="1"/>
        <v>174353.7855</v>
      </c>
      <c r="L4" s="54">
        <f t="shared" si="1"/>
        <v>603167.7125</v>
      </c>
      <c r="M4" s="54">
        <f t="shared" si="1"/>
        <v>14523055.77</v>
      </c>
      <c r="N4" s="54">
        <f t="shared" si="1"/>
        <v>3708297.422</v>
      </c>
      <c r="O4" s="54">
        <f t="shared" si="1"/>
        <v>16288717.31</v>
      </c>
      <c r="P4" s="54">
        <f t="shared" si="1"/>
        <v>9025542.539</v>
      </c>
      <c r="Q4" s="54">
        <f t="shared" si="1"/>
        <v>214950264.3</v>
      </c>
      <c r="S4" s="55">
        <v>2.6501086387220003E7</v>
      </c>
      <c r="T4" s="55">
        <v>2.938430629559E7</v>
      </c>
      <c r="U4" s="55">
        <v>3.6117388271800004E7</v>
      </c>
      <c r="V4" s="55">
        <v>2.144109979072E7</v>
      </c>
      <c r="W4" s="55">
        <v>2.023162191526E7</v>
      </c>
      <c r="X4" s="55">
        <v>1.232636080243E7</v>
      </c>
      <c r="Y4" s="55">
        <v>1.057860169183E7</v>
      </c>
      <c r="Z4" s="55">
        <v>1.404666458512E7</v>
      </c>
      <c r="AA4" s="55">
        <v>174353.78546</v>
      </c>
      <c r="AB4" s="55">
        <v>603167.71245</v>
      </c>
      <c r="AC4" s="55">
        <v>1.452305577036E7</v>
      </c>
      <c r="AD4" s="55">
        <v>3708297.42248</v>
      </c>
      <c r="AE4" s="55">
        <v>1.628871731297E7</v>
      </c>
      <c r="AF4" s="55">
        <v>9025542.539</v>
      </c>
      <c r="AG4" s="55">
        <v>2.1495026428269E8</v>
      </c>
    </row>
    <row r="5" ht="18.0" customHeight="1">
      <c r="A5" s="7"/>
      <c r="B5" s="12" t="s">
        <v>21</v>
      </c>
      <c r="C5" s="14">
        <f t="shared" ref="C5:Q5" si="2">C6+C8-(C7*0.4)-(C9*0.3)</f>
        <v>5794931.582</v>
      </c>
      <c r="D5" s="14">
        <f t="shared" si="2"/>
        <v>7925972.199</v>
      </c>
      <c r="E5" s="14">
        <f t="shared" si="2"/>
        <v>7184496.292</v>
      </c>
      <c r="F5" s="14">
        <f t="shared" si="2"/>
        <v>4103459.064</v>
      </c>
      <c r="G5" s="14">
        <f t="shared" si="2"/>
        <v>4030209.211</v>
      </c>
      <c r="H5" s="14">
        <f t="shared" si="2"/>
        <v>1655838.019</v>
      </c>
      <c r="I5" s="14">
        <f t="shared" si="2"/>
        <v>1642540.291</v>
      </c>
      <c r="J5" s="14">
        <f t="shared" si="2"/>
        <v>2117713.158</v>
      </c>
      <c r="K5" s="14">
        <f t="shared" si="2"/>
        <v>29814.32294</v>
      </c>
      <c r="L5" s="14">
        <f t="shared" si="2"/>
        <v>71095.79695</v>
      </c>
      <c r="M5" s="14">
        <f t="shared" si="2"/>
        <v>2043233.077</v>
      </c>
      <c r="N5" s="14">
        <f t="shared" si="2"/>
        <v>379555.5692</v>
      </c>
      <c r="O5" s="14">
        <f t="shared" si="2"/>
        <v>1851050.436</v>
      </c>
      <c r="P5" s="14">
        <f t="shared" si="2"/>
        <v>595737.6958</v>
      </c>
      <c r="Q5" s="15">
        <f t="shared" si="2"/>
        <v>39425646.71</v>
      </c>
      <c r="S5" s="56">
        <v>2766164.20608</v>
      </c>
      <c r="T5" s="56">
        <v>6579580.721600001</v>
      </c>
      <c r="U5" s="56">
        <v>3320774.77717</v>
      </c>
      <c r="V5" s="56">
        <v>2685058.8736300003</v>
      </c>
      <c r="W5" s="56">
        <v>1912841.53087</v>
      </c>
      <c r="X5" s="56">
        <v>866978.261</v>
      </c>
      <c r="Y5" s="56">
        <v>818847.03382</v>
      </c>
      <c r="Z5" s="56">
        <v>856609.41273</v>
      </c>
      <c r="AA5" s="56">
        <v>33927.23225</v>
      </c>
      <c r="AB5" s="56">
        <v>45411.94713</v>
      </c>
      <c r="AC5" s="56">
        <v>731499.4340199999</v>
      </c>
      <c r="AD5" s="56">
        <v>234607.64734</v>
      </c>
      <c r="AE5" s="56">
        <v>701048.7854299999</v>
      </c>
      <c r="AF5" s="56">
        <v>487958.99485</v>
      </c>
      <c r="AG5" s="56">
        <v>2.204130885792E7</v>
      </c>
    </row>
    <row r="6" ht="18.0" customHeight="1">
      <c r="A6" s="7"/>
      <c r="B6" s="17" t="s">
        <v>22</v>
      </c>
      <c r="C6" s="18">
        <f t="shared" ref="C6:Q6" si="3">+S5</f>
        <v>2766164.206</v>
      </c>
      <c r="D6" s="18">
        <f t="shared" si="3"/>
        <v>6579580.722</v>
      </c>
      <c r="E6" s="18">
        <f t="shared" si="3"/>
        <v>3320774.777</v>
      </c>
      <c r="F6" s="18">
        <f t="shared" si="3"/>
        <v>2685058.874</v>
      </c>
      <c r="G6" s="18">
        <f t="shared" si="3"/>
        <v>1912841.531</v>
      </c>
      <c r="H6" s="18">
        <f t="shared" si="3"/>
        <v>866978.261</v>
      </c>
      <c r="I6" s="18">
        <f t="shared" si="3"/>
        <v>818847.0338</v>
      </c>
      <c r="J6" s="18">
        <f t="shared" si="3"/>
        <v>856609.4127</v>
      </c>
      <c r="K6" s="18">
        <f t="shared" si="3"/>
        <v>33927.23225</v>
      </c>
      <c r="L6" s="18">
        <f t="shared" si="3"/>
        <v>45411.94713</v>
      </c>
      <c r="M6" s="18">
        <f t="shared" si="3"/>
        <v>731499.434</v>
      </c>
      <c r="N6" s="18">
        <f t="shared" si="3"/>
        <v>234607.6473</v>
      </c>
      <c r="O6" s="18">
        <f t="shared" si="3"/>
        <v>701048.7854</v>
      </c>
      <c r="P6" s="18">
        <f t="shared" si="3"/>
        <v>487958.9949</v>
      </c>
      <c r="Q6" s="18">
        <f t="shared" si="3"/>
        <v>22041308.86</v>
      </c>
      <c r="S6" s="57">
        <v>1788130.93062</v>
      </c>
      <c r="T6" s="57">
        <v>4039676.0038</v>
      </c>
      <c r="U6" s="57">
        <v>1593055.40151</v>
      </c>
      <c r="V6" s="57">
        <v>839562.12921</v>
      </c>
      <c r="W6" s="57">
        <v>776639.3289600001</v>
      </c>
      <c r="X6" s="57">
        <v>445662.21512</v>
      </c>
      <c r="Y6" s="57">
        <v>301392.52185</v>
      </c>
      <c r="Z6" s="57">
        <v>613404.85641</v>
      </c>
      <c r="AA6" s="57">
        <v>20864.434100000002</v>
      </c>
      <c r="AB6" s="57">
        <v>37954.00106</v>
      </c>
      <c r="AC6" s="57">
        <v>301351.31637</v>
      </c>
      <c r="AD6" s="57">
        <v>131791.40028</v>
      </c>
      <c r="AE6" s="57">
        <v>177416.61680000002</v>
      </c>
      <c r="AF6" s="57">
        <v>127583.29403</v>
      </c>
      <c r="AG6" s="57">
        <v>1.119448445012E7</v>
      </c>
    </row>
    <row r="7" ht="18.0" customHeight="1">
      <c r="A7" s="7"/>
      <c r="B7" s="19" t="s">
        <v>23</v>
      </c>
      <c r="C7" s="18">
        <f t="shared" ref="C7:Q7" si="4">+S6</f>
        <v>1788130.931</v>
      </c>
      <c r="D7" s="18">
        <f t="shared" si="4"/>
        <v>4039676.004</v>
      </c>
      <c r="E7" s="18">
        <f t="shared" si="4"/>
        <v>1593055.402</v>
      </c>
      <c r="F7" s="18">
        <f t="shared" si="4"/>
        <v>839562.1292</v>
      </c>
      <c r="G7" s="18">
        <f t="shared" si="4"/>
        <v>776639.329</v>
      </c>
      <c r="H7" s="18">
        <f t="shared" si="4"/>
        <v>445662.2151</v>
      </c>
      <c r="I7" s="18">
        <f t="shared" si="4"/>
        <v>301392.5219</v>
      </c>
      <c r="J7" s="18">
        <f t="shared" si="4"/>
        <v>613404.8564</v>
      </c>
      <c r="K7" s="18">
        <f t="shared" si="4"/>
        <v>20864.4341</v>
      </c>
      <c r="L7" s="18">
        <f t="shared" si="4"/>
        <v>37954.00106</v>
      </c>
      <c r="M7" s="18">
        <f t="shared" si="4"/>
        <v>301351.3164</v>
      </c>
      <c r="N7" s="18">
        <f t="shared" si="4"/>
        <v>131791.4003</v>
      </c>
      <c r="O7" s="18">
        <f t="shared" si="4"/>
        <v>177416.6168</v>
      </c>
      <c r="P7" s="18">
        <f t="shared" si="4"/>
        <v>127583.294</v>
      </c>
      <c r="Q7" s="18">
        <f t="shared" si="4"/>
        <v>11194484.45</v>
      </c>
      <c r="S7" s="56">
        <v>4079086.16787</v>
      </c>
      <c r="T7" s="56">
        <v>3349047.98275</v>
      </c>
      <c r="U7" s="56">
        <v>5015279.81178</v>
      </c>
      <c r="V7" s="56">
        <v>2087347.4583299998</v>
      </c>
      <c r="W7" s="56">
        <v>2770515.9557600003</v>
      </c>
      <c r="X7" s="56">
        <v>1101674.13924</v>
      </c>
      <c r="Y7" s="56">
        <v>1063602.04694</v>
      </c>
      <c r="Z7" s="56">
        <v>1581392.8602</v>
      </c>
      <c r="AA7" s="56">
        <v>5944.4477400000005</v>
      </c>
      <c r="AB7" s="56">
        <v>49541.67625</v>
      </c>
      <c r="AC7" s="56">
        <v>1524942.533</v>
      </c>
      <c r="AD7" s="56">
        <v>225131.53756</v>
      </c>
      <c r="AE7" s="56">
        <v>1471322.7633800001</v>
      </c>
      <c r="AF7" s="56">
        <v>218405.11773</v>
      </c>
      <c r="AG7" s="56">
        <v>2.454323449853E7</v>
      </c>
    </row>
    <row r="8" ht="18.0" customHeight="1">
      <c r="A8" s="7"/>
      <c r="B8" s="17" t="s">
        <v>24</v>
      </c>
      <c r="C8" s="18">
        <f t="shared" ref="C8:Q8" si="5">+S7</f>
        <v>4079086.168</v>
      </c>
      <c r="D8" s="18">
        <f t="shared" si="5"/>
        <v>3349047.983</v>
      </c>
      <c r="E8" s="18">
        <f t="shared" si="5"/>
        <v>5015279.812</v>
      </c>
      <c r="F8" s="18">
        <f t="shared" si="5"/>
        <v>2087347.458</v>
      </c>
      <c r="G8" s="18">
        <f t="shared" si="5"/>
        <v>2770515.956</v>
      </c>
      <c r="H8" s="18">
        <f t="shared" si="5"/>
        <v>1101674.139</v>
      </c>
      <c r="I8" s="18">
        <f t="shared" si="5"/>
        <v>1063602.047</v>
      </c>
      <c r="J8" s="18">
        <f t="shared" si="5"/>
        <v>1581392.86</v>
      </c>
      <c r="K8" s="18">
        <f t="shared" si="5"/>
        <v>5944.44774</v>
      </c>
      <c r="L8" s="18">
        <f t="shared" si="5"/>
        <v>49541.67625</v>
      </c>
      <c r="M8" s="18">
        <f t="shared" si="5"/>
        <v>1524942.533</v>
      </c>
      <c r="N8" s="18">
        <f t="shared" si="5"/>
        <v>225131.5376</v>
      </c>
      <c r="O8" s="18">
        <f t="shared" si="5"/>
        <v>1471322.763</v>
      </c>
      <c r="P8" s="18">
        <f t="shared" si="5"/>
        <v>218405.1177</v>
      </c>
      <c r="Q8" s="18">
        <f t="shared" si="5"/>
        <v>24543234.5</v>
      </c>
      <c r="S8" s="57">
        <v>1116888.0664300001</v>
      </c>
      <c r="T8" s="57">
        <v>1289287.0135</v>
      </c>
      <c r="U8" s="57">
        <v>1714453.78702</v>
      </c>
      <c r="V8" s="57">
        <v>1110408.05291</v>
      </c>
      <c r="W8" s="57">
        <v>1141641.81323</v>
      </c>
      <c r="X8" s="57">
        <v>448498.31708</v>
      </c>
      <c r="Y8" s="57">
        <v>397839.26848</v>
      </c>
      <c r="Z8" s="57">
        <v>249757.24005000002</v>
      </c>
      <c r="AA8" s="57">
        <v>5705.27803</v>
      </c>
      <c r="AB8" s="57">
        <v>28920.75334</v>
      </c>
      <c r="AC8" s="57">
        <v>308894.54433999996</v>
      </c>
      <c r="AD8" s="57">
        <v>91556.85191</v>
      </c>
      <c r="AE8" s="57">
        <v>834514.88851</v>
      </c>
      <c r="AF8" s="57">
        <v>198643.66384</v>
      </c>
      <c r="AG8" s="57">
        <v>8937009.53867</v>
      </c>
    </row>
    <row r="9" ht="18.0" customHeight="1">
      <c r="A9" s="7"/>
      <c r="B9" s="19" t="s">
        <v>25</v>
      </c>
      <c r="C9" s="18">
        <f t="shared" ref="C9:Q9" si="6">+S8</f>
        <v>1116888.066</v>
      </c>
      <c r="D9" s="18">
        <f t="shared" si="6"/>
        <v>1289287.014</v>
      </c>
      <c r="E9" s="18">
        <f t="shared" si="6"/>
        <v>1714453.787</v>
      </c>
      <c r="F9" s="18">
        <f t="shared" si="6"/>
        <v>1110408.053</v>
      </c>
      <c r="G9" s="18">
        <f t="shared" si="6"/>
        <v>1141641.813</v>
      </c>
      <c r="H9" s="18">
        <f t="shared" si="6"/>
        <v>448498.3171</v>
      </c>
      <c r="I9" s="18">
        <f t="shared" si="6"/>
        <v>397839.2685</v>
      </c>
      <c r="J9" s="18">
        <f t="shared" si="6"/>
        <v>249757.2401</v>
      </c>
      <c r="K9" s="18">
        <f t="shared" si="6"/>
        <v>5705.27803</v>
      </c>
      <c r="L9" s="18">
        <f t="shared" si="6"/>
        <v>28920.75334</v>
      </c>
      <c r="M9" s="18">
        <f t="shared" si="6"/>
        <v>308894.5443</v>
      </c>
      <c r="N9" s="18">
        <f t="shared" si="6"/>
        <v>91556.85191</v>
      </c>
      <c r="O9" s="18">
        <f t="shared" si="6"/>
        <v>834514.8885</v>
      </c>
      <c r="P9" s="18">
        <f t="shared" si="6"/>
        <v>198643.6638</v>
      </c>
      <c r="Q9" s="18">
        <f t="shared" si="6"/>
        <v>8937009.539</v>
      </c>
      <c r="S9" s="57">
        <v>4148120.7205</v>
      </c>
      <c r="T9" s="57">
        <v>4007406.2741799997</v>
      </c>
      <c r="U9" s="57">
        <v>4972009.54395</v>
      </c>
      <c r="V9" s="57">
        <v>4185975.2664</v>
      </c>
      <c r="W9" s="57">
        <v>3077896.91295</v>
      </c>
      <c r="X9" s="57">
        <v>1463404.37275</v>
      </c>
      <c r="Y9" s="57">
        <v>1266022.2268599998</v>
      </c>
      <c r="Z9" s="57">
        <v>6555.528179999999</v>
      </c>
      <c r="AA9" s="57">
        <v>25043.61448</v>
      </c>
      <c r="AB9" s="57">
        <v>12139.09537</v>
      </c>
      <c r="AC9" s="57">
        <v>587439.72421</v>
      </c>
      <c r="AD9" s="57">
        <v>473967.6082</v>
      </c>
      <c r="AE9" s="57">
        <v>2316865.16858</v>
      </c>
      <c r="AF9" s="57">
        <v>19597.79548</v>
      </c>
      <c r="AG9" s="57">
        <v>2.656244385209E7</v>
      </c>
    </row>
    <row r="10" ht="18.0" customHeight="1">
      <c r="A10" s="7"/>
      <c r="B10" s="12" t="s">
        <v>26</v>
      </c>
      <c r="C10" s="14">
        <f t="shared" ref="C10:Q10" si="7">SUM(C11:C13)</f>
        <v>11028687.16</v>
      </c>
      <c r="D10" s="14">
        <f t="shared" si="7"/>
        <v>12020667.77</v>
      </c>
      <c r="E10" s="14">
        <f t="shared" si="7"/>
        <v>14475348.56</v>
      </c>
      <c r="F10" s="14">
        <f t="shared" si="7"/>
        <v>8529569.688</v>
      </c>
      <c r="G10" s="14">
        <f t="shared" si="7"/>
        <v>7547888.431</v>
      </c>
      <c r="H10" s="14">
        <f t="shared" si="7"/>
        <v>3655985.441</v>
      </c>
      <c r="I10" s="14">
        <f t="shared" si="7"/>
        <v>2826926.362</v>
      </c>
      <c r="J10" s="14">
        <f t="shared" si="7"/>
        <v>3071897.093</v>
      </c>
      <c r="K10" s="14">
        <f t="shared" si="7"/>
        <v>43117.83699</v>
      </c>
      <c r="L10" s="14">
        <f t="shared" si="7"/>
        <v>14800.02838</v>
      </c>
      <c r="M10" s="14">
        <f t="shared" si="7"/>
        <v>4456538.943</v>
      </c>
      <c r="N10" s="14">
        <f t="shared" si="7"/>
        <v>922459.4928</v>
      </c>
      <c r="O10" s="14">
        <f t="shared" si="7"/>
        <v>4157303.351</v>
      </c>
      <c r="P10" s="14">
        <f t="shared" si="7"/>
        <v>1887989.841</v>
      </c>
      <c r="Q10" s="15">
        <f t="shared" si="7"/>
        <v>74639179.99</v>
      </c>
      <c r="S10" s="57">
        <v>6870488.949</v>
      </c>
      <c r="T10" s="57">
        <v>8012462.50595</v>
      </c>
      <c r="U10" s="57">
        <v>9486417.4946</v>
      </c>
      <c r="V10" s="57">
        <v>4340198.7772200005</v>
      </c>
      <c r="W10" s="57">
        <v>4464087.46345</v>
      </c>
      <c r="X10" s="57">
        <v>2191570.37215</v>
      </c>
      <c r="Y10" s="57">
        <v>1556842.75925</v>
      </c>
      <c r="Z10" s="57">
        <v>3062345.23498</v>
      </c>
      <c r="AA10" s="57">
        <v>18074.222510000003</v>
      </c>
      <c r="AB10" s="57">
        <v>2604.97257</v>
      </c>
      <c r="AC10" s="57">
        <v>3867640.34888</v>
      </c>
      <c r="AD10" s="57">
        <v>445337.09209</v>
      </c>
      <c r="AE10" s="57">
        <v>1840269.3281500002</v>
      </c>
      <c r="AF10" s="57">
        <v>1865336.24119</v>
      </c>
      <c r="AG10" s="57">
        <v>4.8023675761989996E7</v>
      </c>
    </row>
    <row r="11" ht="18.0" customHeight="1">
      <c r="A11" s="7"/>
      <c r="B11" s="17" t="s">
        <v>27</v>
      </c>
      <c r="C11" s="18">
        <f t="shared" ref="C11:Q11" si="8">+S9</f>
        <v>4148120.721</v>
      </c>
      <c r="D11" s="18">
        <f t="shared" si="8"/>
        <v>4007406.274</v>
      </c>
      <c r="E11" s="18">
        <f t="shared" si="8"/>
        <v>4972009.544</v>
      </c>
      <c r="F11" s="18">
        <f t="shared" si="8"/>
        <v>4185975.266</v>
      </c>
      <c r="G11" s="18">
        <f t="shared" si="8"/>
        <v>3077896.913</v>
      </c>
      <c r="H11" s="18">
        <f t="shared" si="8"/>
        <v>1463404.373</v>
      </c>
      <c r="I11" s="18">
        <f t="shared" si="8"/>
        <v>1266022.227</v>
      </c>
      <c r="J11" s="18">
        <f t="shared" si="8"/>
        <v>6555.52818</v>
      </c>
      <c r="K11" s="18">
        <f t="shared" si="8"/>
        <v>25043.61448</v>
      </c>
      <c r="L11" s="18">
        <f t="shared" si="8"/>
        <v>12139.09537</v>
      </c>
      <c r="M11" s="18">
        <f t="shared" si="8"/>
        <v>587439.7242</v>
      </c>
      <c r="N11" s="18">
        <f t="shared" si="8"/>
        <v>473967.6082</v>
      </c>
      <c r="O11" s="18">
        <f t="shared" si="8"/>
        <v>2316865.169</v>
      </c>
      <c r="P11" s="18">
        <f t="shared" si="8"/>
        <v>19597.79548</v>
      </c>
      <c r="Q11" s="18">
        <f t="shared" si="8"/>
        <v>26562443.85</v>
      </c>
      <c r="S11" s="57">
        <v>10077.493380000002</v>
      </c>
      <c r="T11" s="57">
        <v>798.98687</v>
      </c>
      <c r="U11" s="57">
        <v>16921.51664</v>
      </c>
      <c r="V11" s="57">
        <v>3395.64459</v>
      </c>
      <c r="W11" s="57">
        <v>5904.05509</v>
      </c>
      <c r="X11" s="57">
        <v>1010.6956</v>
      </c>
      <c r="Y11" s="57">
        <v>4061.3760899999997</v>
      </c>
      <c r="Z11" s="57">
        <v>2996.32987</v>
      </c>
      <c r="AA11" s="57">
        <v>0.0</v>
      </c>
      <c r="AB11" s="57">
        <v>55.960440000000006</v>
      </c>
      <c r="AC11" s="57">
        <v>1458.86969</v>
      </c>
      <c r="AD11" s="57">
        <v>3154.7925099999998</v>
      </c>
      <c r="AE11" s="57">
        <v>168.85432999999998</v>
      </c>
      <c r="AF11" s="57">
        <v>3055.80441</v>
      </c>
      <c r="AG11" s="57">
        <v>53060.37951</v>
      </c>
    </row>
    <row r="12" ht="18.0" customHeight="1">
      <c r="A12" s="7"/>
      <c r="B12" s="17" t="s">
        <v>28</v>
      </c>
      <c r="C12" s="18">
        <f t="shared" ref="C12:Q12" si="9">+S10</f>
        <v>6870488.949</v>
      </c>
      <c r="D12" s="18">
        <f t="shared" si="9"/>
        <v>8012462.506</v>
      </c>
      <c r="E12" s="18">
        <f t="shared" si="9"/>
        <v>9486417.495</v>
      </c>
      <c r="F12" s="18">
        <f t="shared" si="9"/>
        <v>4340198.777</v>
      </c>
      <c r="G12" s="18">
        <f t="shared" si="9"/>
        <v>4464087.463</v>
      </c>
      <c r="H12" s="18">
        <f t="shared" si="9"/>
        <v>2191570.372</v>
      </c>
      <c r="I12" s="18">
        <f t="shared" si="9"/>
        <v>1556842.759</v>
      </c>
      <c r="J12" s="18">
        <f t="shared" si="9"/>
        <v>3062345.235</v>
      </c>
      <c r="K12" s="18">
        <f t="shared" si="9"/>
        <v>18074.22251</v>
      </c>
      <c r="L12" s="18">
        <f t="shared" si="9"/>
        <v>2604.97257</v>
      </c>
      <c r="M12" s="18">
        <f t="shared" si="9"/>
        <v>3867640.349</v>
      </c>
      <c r="N12" s="18">
        <f t="shared" si="9"/>
        <v>445337.0921</v>
      </c>
      <c r="O12" s="18">
        <f t="shared" si="9"/>
        <v>1840269.328</v>
      </c>
      <c r="P12" s="18">
        <f t="shared" si="9"/>
        <v>1865336.241</v>
      </c>
      <c r="Q12" s="18">
        <f t="shared" si="9"/>
        <v>48023675.76</v>
      </c>
    </row>
    <row r="13" ht="20.25" customHeight="1">
      <c r="A13" s="7"/>
      <c r="B13" s="17" t="s">
        <v>59</v>
      </c>
      <c r="C13" s="18">
        <f t="shared" ref="C13:Q13" si="10">+S11</f>
        <v>10077.49338</v>
      </c>
      <c r="D13" s="18">
        <f t="shared" si="10"/>
        <v>798.98687</v>
      </c>
      <c r="E13" s="18">
        <f t="shared" si="10"/>
        <v>16921.51664</v>
      </c>
      <c r="F13" s="18">
        <f t="shared" si="10"/>
        <v>3395.64459</v>
      </c>
      <c r="G13" s="18">
        <f t="shared" si="10"/>
        <v>5904.05509</v>
      </c>
      <c r="H13" s="18">
        <f t="shared" si="10"/>
        <v>1010.6956</v>
      </c>
      <c r="I13" s="18">
        <f t="shared" si="10"/>
        <v>4061.37609</v>
      </c>
      <c r="J13" s="18">
        <f t="shared" si="10"/>
        <v>2996.32987</v>
      </c>
      <c r="K13" s="18">
        <f t="shared" si="10"/>
        <v>0</v>
      </c>
      <c r="L13" s="18">
        <f t="shared" si="10"/>
        <v>55.96044</v>
      </c>
      <c r="M13" s="18">
        <f t="shared" si="10"/>
        <v>1458.86969</v>
      </c>
      <c r="N13" s="18">
        <f t="shared" si="10"/>
        <v>3154.79251</v>
      </c>
      <c r="O13" s="18">
        <f t="shared" si="10"/>
        <v>168.85433</v>
      </c>
      <c r="P13" s="18">
        <f t="shared" si="10"/>
        <v>3055.80441</v>
      </c>
      <c r="Q13" s="18">
        <f t="shared" si="10"/>
        <v>53060.37951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Q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BDB</v>
      </c>
      <c r="M15" s="10" t="str">
        <f t="shared" si="11"/>
        <v>BIE</v>
      </c>
      <c r="N15" s="10" t="str">
        <f t="shared" si="11"/>
        <v>BFO</v>
      </c>
      <c r="O15" s="10" t="str">
        <f t="shared" si="11"/>
        <v>BFS</v>
      </c>
      <c r="P15" s="10" t="str">
        <f t="shared" si="11"/>
        <v>BPR</v>
      </c>
      <c r="Q15" s="23" t="str">
        <f t="shared" si="11"/>
        <v>SISTEMA BMU
</v>
      </c>
    </row>
    <row r="16" ht="19.5" customHeight="1">
      <c r="B16" s="19" t="s">
        <v>60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>
        <v>0.029</v>
      </c>
    </row>
    <row r="17" ht="19.5" customHeight="1">
      <c r="B17" s="26" t="s">
        <v>32</v>
      </c>
      <c r="C17" s="27">
        <f t="shared" ref="C17:Q17" si="12">C16*C10</f>
        <v>319831.9277</v>
      </c>
      <c r="D17" s="27">
        <f t="shared" si="12"/>
        <v>348599.3652</v>
      </c>
      <c r="E17" s="27">
        <f t="shared" si="12"/>
        <v>419785.1081</v>
      </c>
      <c r="F17" s="27">
        <f t="shared" si="12"/>
        <v>247357.521</v>
      </c>
      <c r="G17" s="27">
        <f t="shared" si="12"/>
        <v>218888.7645</v>
      </c>
      <c r="H17" s="27">
        <f t="shared" si="12"/>
        <v>106023.5778</v>
      </c>
      <c r="I17" s="27">
        <f t="shared" si="12"/>
        <v>81980.8645</v>
      </c>
      <c r="J17" s="27">
        <f t="shared" si="12"/>
        <v>89085.0157</v>
      </c>
      <c r="K17" s="27">
        <f t="shared" si="12"/>
        <v>1250.417273</v>
      </c>
      <c r="L17" s="27">
        <f t="shared" si="12"/>
        <v>429.200823</v>
      </c>
      <c r="M17" s="27">
        <f t="shared" si="12"/>
        <v>129239.6293</v>
      </c>
      <c r="N17" s="27">
        <f t="shared" si="12"/>
        <v>26751.32529</v>
      </c>
      <c r="O17" s="27">
        <f t="shared" si="12"/>
        <v>120561.7972</v>
      </c>
      <c r="P17" s="27">
        <f t="shared" si="12"/>
        <v>54751.70539</v>
      </c>
      <c r="Q17" s="28">
        <f t="shared" si="12"/>
        <v>2164536.22</v>
      </c>
    </row>
    <row r="18" ht="29.25" customHeight="1">
      <c r="B18" s="29" t="s">
        <v>61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>
        <v>0.7</v>
      </c>
    </row>
    <row r="19" ht="21.0" customHeight="1">
      <c r="B19" s="26" t="s">
        <v>34</v>
      </c>
      <c r="C19" s="27">
        <f t="shared" ref="C19:Q19" si="13">C9*C18</f>
        <v>781821.6465</v>
      </c>
      <c r="D19" s="27">
        <f t="shared" si="13"/>
        <v>902500.9095</v>
      </c>
      <c r="E19" s="27">
        <f t="shared" si="13"/>
        <v>1200117.651</v>
      </c>
      <c r="F19" s="27">
        <f t="shared" si="13"/>
        <v>777285.637</v>
      </c>
      <c r="G19" s="27">
        <f t="shared" si="13"/>
        <v>799149.2693</v>
      </c>
      <c r="H19" s="27">
        <f t="shared" si="13"/>
        <v>313948.822</v>
      </c>
      <c r="I19" s="27">
        <f t="shared" si="13"/>
        <v>278487.4879</v>
      </c>
      <c r="J19" s="27">
        <f t="shared" si="13"/>
        <v>174830.068</v>
      </c>
      <c r="K19" s="27">
        <f t="shared" si="13"/>
        <v>3993.694621</v>
      </c>
      <c r="L19" s="27">
        <f t="shared" si="13"/>
        <v>20244.52734</v>
      </c>
      <c r="M19" s="27">
        <f t="shared" si="13"/>
        <v>216226.181</v>
      </c>
      <c r="N19" s="27">
        <f t="shared" si="13"/>
        <v>64089.79634</v>
      </c>
      <c r="O19" s="27">
        <f t="shared" si="13"/>
        <v>584160.422</v>
      </c>
      <c r="P19" s="27">
        <f t="shared" si="13"/>
        <v>139050.5647</v>
      </c>
      <c r="Q19" s="28">
        <f t="shared" si="13"/>
        <v>6255906.677</v>
      </c>
    </row>
    <row r="20" ht="31.5" customHeight="1">
      <c r="B20" s="29" t="s">
        <v>62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>
        <v>0.047</v>
      </c>
      <c r="T20" s="32"/>
    </row>
    <row r="21" ht="20.25" customHeight="1">
      <c r="B21" s="26" t="s">
        <v>36</v>
      </c>
      <c r="C21" s="27">
        <f t="shared" ref="C21:Q21" si="14">C20*C4</f>
        <v>1245551.06</v>
      </c>
      <c r="D21" s="27">
        <f t="shared" si="14"/>
        <v>1381062.396</v>
      </c>
      <c r="E21" s="27">
        <f t="shared" si="14"/>
        <v>1697517.249</v>
      </c>
      <c r="F21" s="27">
        <f t="shared" si="14"/>
        <v>1007731.69</v>
      </c>
      <c r="G21" s="27">
        <f t="shared" si="14"/>
        <v>950886.23</v>
      </c>
      <c r="H21" s="27">
        <f t="shared" si="14"/>
        <v>579338.9577</v>
      </c>
      <c r="I21" s="27">
        <f t="shared" si="14"/>
        <v>497194.2795</v>
      </c>
      <c r="J21" s="27">
        <f t="shared" si="14"/>
        <v>660193.2355</v>
      </c>
      <c r="K21" s="27">
        <f t="shared" si="14"/>
        <v>8194.627917</v>
      </c>
      <c r="L21" s="27">
        <f t="shared" si="14"/>
        <v>28348.88249</v>
      </c>
      <c r="M21" s="27">
        <f t="shared" si="14"/>
        <v>682583.6212</v>
      </c>
      <c r="N21" s="27">
        <f t="shared" si="14"/>
        <v>174289.9789</v>
      </c>
      <c r="O21" s="27">
        <f t="shared" si="14"/>
        <v>765569.7137</v>
      </c>
      <c r="P21" s="27">
        <f t="shared" si="14"/>
        <v>424200.4993</v>
      </c>
      <c r="Q21" s="28">
        <f t="shared" si="14"/>
        <v>10102662.42</v>
      </c>
    </row>
    <row r="22" ht="32.25" customHeight="1">
      <c r="B22" s="29" t="s">
        <v>63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Q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BDB</v>
      </c>
      <c r="M24" s="23" t="str">
        <f t="shared" si="15"/>
        <v>BIE</v>
      </c>
      <c r="N24" s="23" t="str">
        <f t="shared" si="15"/>
        <v>BFO</v>
      </c>
      <c r="O24" s="23" t="str">
        <f t="shared" si="15"/>
        <v>BFS</v>
      </c>
      <c r="P24" s="23" t="str">
        <f t="shared" si="15"/>
        <v>BPR</v>
      </c>
      <c r="Q24" s="23" t="str">
        <f t="shared" si="15"/>
        <v>SISTEMA BMU
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Q26" si="16">C5-C21</f>
        <v>4549380.522</v>
      </c>
      <c r="D26" s="27">
        <f t="shared" si="16"/>
        <v>6544909.803</v>
      </c>
      <c r="E26" s="27">
        <f t="shared" si="16"/>
        <v>5486979.043</v>
      </c>
      <c r="F26" s="27">
        <f t="shared" si="16"/>
        <v>3095727.374</v>
      </c>
      <c r="G26" s="27">
        <f t="shared" si="16"/>
        <v>3079322.981</v>
      </c>
      <c r="H26" s="27">
        <f t="shared" si="16"/>
        <v>1076499.061</v>
      </c>
      <c r="I26" s="27">
        <f t="shared" si="16"/>
        <v>1145346.012</v>
      </c>
      <c r="J26" s="27">
        <f t="shared" si="16"/>
        <v>1457519.923</v>
      </c>
      <c r="K26" s="27">
        <f t="shared" si="16"/>
        <v>21619.69502</v>
      </c>
      <c r="L26" s="27">
        <f t="shared" si="16"/>
        <v>42746.91447</v>
      </c>
      <c r="M26" s="27">
        <f t="shared" si="16"/>
        <v>1360649.456</v>
      </c>
      <c r="N26" s="27">
        <f t="shared" si="16"/>
        <v>205265.5904</v>
      </c>
      <c r="O26" s="27">
        <f t="shared" si="16"/>
        <v>1085480.722</v>
      </c>
      <c r="P26" s="27">
        <f t="shared" si="16"/>
        <v>171537.1965</v>
      </c>
      <c r="Q26" s="28">
        <f t="shared" si="16"/>
        <v>29322984.29</v>
      </c>
    </row>
    <row r="27" ht="18.75" customHeight="1">
      <c r="B27" s="40" t="s">
        <v>42</v>
      </c>
      <c r="C27" s="41">
        <f t="shared" ref="C27:Q27" si="17">C26/C17</f>
        <v>14.22428509</v>
      </c>
      <c r="D27" s="41">
        <f t="shared" si="17"/>
        <v>18.77487585</v>
      </c>
      <c r="E27" s="41">
        <f t="shared" si="17"/>
        <v>13.07092352</v>
      </c>
      <c r="F27" s="41">
        <f t="shared" si="17"/>
        <v>12.51519405</v>
      </c>
      <c r="G27" s="41">
        <f t="shared" si="17"/>
        <v>14.067981</v>
      </c>
      <c r="H27" s="41">
        <f t="shared" si="17"/>
        <v>10.15339308</v>
      </c>
      <c r="I27" s="41">
        <f t="shared" si="17"/>
        <v>13.97089454</v>
      </c>
      <c r="J27" s="41">
        <f t="shared" si="17"/>
        <v>16.36099979</v>
      </c>
      <c r="K27" s="41">
        <f t="shared" si="17"/>
        <v>17.28998431</v>
      </c>
      <c r="L27" s="41">
        <f t="shared" si="17"/>
        <v>99.59653425</v>
      </c>
      <c r="M27" s="41">
        <f t="shared" si="17"/>
        <v>10.52811326</v>
      </c>
      <c r="N27" s="41">
        <f t="shared" si="17"/>
        <v>7.67309986</v>
      </c>
      <c r="O27" s="41">
        <f t="shared" si="17"/>
        <v>9.003521407</v>
      </c>
      <c r="P27" s="41">
        <f t="shared" si="17"/>
        <v>3.13300189</v>
      </c>
      <c r="Q27" s="42">
        <f t="shared" si="17"/>
        <v>13.5470056</v>
      </c>
    </row>
    <row r="28" ht="18.75" customHeight="1">
      <c r="B28" s="40" t="s">
        <v>43</v>
      </c>
      <c r="C28" s="41">
        <f t="shared" ref="C28:Q28" si="18">((C26)/C10)*100</f>
        <v>41.25042677</v>
      </c>
      <c r="D28" s="41">
        <f t="shared" si="18"/>
        <v>54.44713996</v>
      </c>
      <c r="E28" s="41">
        <f t="shared" si="18"/>
        <v>37.90567821</v>
      </c>
      <c r="F28" s="41">
        <f t="shared" si="18"/>
        <v>36.29406274</v>
      </c>
      <c r="G28" s="41">
        <f t="shared" si="18"/>
        <v>40.79714491</v>
      </c>
      <c r="H28" s="41">
        <f t="shared" si="18"/>
        <v>29.44483994</v>
      </c>
      <c r="I28" s="41">
        <f t="shared" si="18"/>
        <v>40.51559415</v>
      </c>
      <c r="J28" s="41">
        <f t="shared" si="18"/>
        <v>47.44689938</v>
      </c>
      <c r="K28" s="41">
        <f t="shared" si="18"/>
        <v>50.14095449</v>
      </c>
      <c r="L28" s="41">
        <f t="shared" si="18"/>
        <v>288.8299493</v>
      </c>
      <c r="M28" s="41">
        <f t="shared" si="18"/>
        <v>30.53152847</v>
      </c>
      <c r="N28" s="41">
        <f t="shared" si="18"/>
        <v>22.2519896</v>
      </c>
      <c r="O28" s="41">
        <f t="shared" si="18"/>
        <v>26.11021208</v>
      </c>
      <c r="P28" s="41">
        <f t="shared" si="18"/>
        <v>9.085705482</v>
      </c>
      <c r="Q28" s="42">
        <f t="shared" si="18"/>
        <v>39.28631624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Q30" si="19">C6-(0.4*C7)+C19-C21</f>
        <v>1587182.42</v>
      </c>
      <c r="D30" s="27">
        <f t="shared" si="19"/>
        <v>4485148.834</v>
      </c>
      <c r="E30" s="27">
        <f t="shared" si="19"/>
        <v>2186153.019</v>
      </c>
      <c r="F30" s="27">
        <f t="shared" si="19"/>
        <v>2118787.969</v>
      </c>
      <c r="G30" s="27">
        <f t="shared" si="19"/>
        <v>1450448.839</v>
      </c>
      <c r="H30" s="27">
        <f t="shared" si="19"/>
        <v>423323.2392</v>
      </c>
      <c r="I30" s="27">
        <f t="shared" si="19"/>
        <v>479583.2335</v>
      </c>
      <c r="J30" s="27">
        <f t="shared" si="19"/>
        <v>125884.3027</v>
      </c>
      <c r="K30" s="27">
        <f t="shared" si="19"/>
        <v>21380.52531</v>
      </c>
      <c r="L30" s="27">
        <f t="shared" si="19"/>
        <v>22125.99156</v>
      </c>
      <c r="M30" s="27">
        <f t="shared" si="19"/>
        <v>144601.4673</v>
      </c>
      <c r="N30" s="27">
        <f t="shared" si="19"/>
        <v>71690.90471</v>
      </c>
      <c r="O30" s="27">
        <f t="shared" si="19"/>
        <v>448672.847</v>
      </c>
      <c r="P30" s="27">
        <f t="shared" si="19"/>
        <v>151775.7426</v>
      </c>
      <c r="Q30" s="28">
        <f t="shared" si="19"/>
        <v>13716759.33</v>
      </c>
    </row>
    <row r="31" ht="18.75" customHeight="1">
      <c r="B31" s="40" t="s">
        <v>42</v>
      </c>
      <c r="C31" s="41">
        <f t="shared" ref="C31:Q31" si="20">C30/C17</f>
        <v>4.962551523</v>
      </c>
      <c r="D31" s="41">
        <f t="shared" si="20"/>
        <v>12.86619908</v>
      </c>
      <c r="E31" s="41">
        <f t="shared" si="20"/>
        <v>5.207790788</v>
      </c>
      <c r="F31" s="41">
        <f t="shared" si="20"/>
        <v>8.565690506</v>
      </c>
      <c r="G31" s="41">
        <f t="shared" si="20"/>
        <v>6.626419779</v>
      </c>
      <c r="H31" s="41">
        <f t="shared" si="20"/>
        <v>3.992727354</v>
      </c>
      <c r="I31" s="41">
        <f t="shared" si="20"/>
        <v>5.849941159</v>
      </c>
      <c r="J31" s="41">
        <f t="shared" si="20"/>
        <v>1.413080547</v>
      </c>
      <c r="K31" s="41">
        <f t="shared" si="20"/>
        <v>17.09871239</v>
      </c>
      <c r="L31" s="41">
        <f t="shared" si="20"/>
        <v>51.55160562</v>
      </c>
      <c r="M31" s="41">
        <f t="shared" si="20"/>
        <v>1.118863216</v>
      </c>
      <c r="N31" s="41">
        <f t="shared" si="20"/>
        <v>2.679901049</v>
      </c>
      <c r="O31" s="41">
        <f t="shared" si="20"/>
        <v>3.721517574</v>
      </c>
      <c r="P31" s="41">
        <f t="shared" si="20"/>
        <v>2.772073336</v>
      </c>
      <c r="Q31" s="42">
        <f t="shared" si="20"/>
        <v>6.337043108</v>
      </c>
    </row>
    <row r="32" ht="18.75" customHeight="1">
      <c r="B32" s="40" t="s">
        <v>43</v>
      </c>
      <c r="C32" s="41">
        <f t="shared" ref="C32:Q32" si="21">((C30/C10)*100)</f>
        <v>14.39139942</v>
      </c>
      <c r="D32" s="41">
        <f t="shared" si="21"/>
        <v>37.31197734</v>
      </c>
      <c r="E32" s="41">
        <f t="shared" si="21"/>
        <v>15.10259328</v>
      </c>
      <c r="F32" s="41">
        <f t="shared" si="21"/>
        <v>24.84050247</v>
      </c>
      <c r="G32" s="41">
        <f t="shared" si="21"/>
        <v>19.21661736</v>
      </c>
      <c r="H32" s="41">
        <f t="shared" si="21"/>
        <v>11.57890933</v>
      </c>
      <c r="I32" s="41">
        <f t="shared" si="21"/>
        <v>16.96482936</v>
      </c>
      <c r="J32" s="41">
        <f t="shared" si="21"/>
        <v>4.097933586</v>
      </c>
      <c r="K32" s="41">
        <f t="shared" si="21"/>
        <v>49.58626593</v>
      </c>
      <c r="L32" s="41">
        <f t="shared" si="21"/>
        <v>149.4996563</v>
      </c>
      <c r="M32" s="41">
        <f t="shared" si="21"/>
        <v>3.244703326</v>
      </c>
      <c r="N32" s="41">
        <f t="shared" si="21"/>
        <v>7.771713042</v>
      </c>
      <c r="O32" s="41">
        <f t="shared" si="21"/>
        <v>10.79240096</v>
      </c>
      <c r="P32" s="41">
        <f t="shared" si="21"/>
        <v>8.039012673</v>
      </c>
      <c r="Q32" s="42">
        <f t="shared" si="21"/>
        <v>18.37742501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7"/>
    </row>
    <row r="40" ht="14.25" customHeight="1">
      <c r="Q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7"/>
    </row>
    <row r="42" ht="14.25" customHeight="1">
      <c r="Q42" s="7"/>
    </row>
    <row r="43" ht="14.25" customHeight="1">
      <c r="Q43" s="7"/>
    </row>
    <row r="44" ht="14.25" customHeight="1">
      <c r="Q44" s="7"/>
    </row>
    <row r="45" ht="14.25" customHeight="1">
      <c r="Q45" s="7"/>
    </row>
    <row r="46" ht="14.25" customHeight="1">
      <c r="Q46" s="7"/>
    </row>
    <row r="47" ht="14.25" customHeight="1">
      <c r="Q47" s="7"/>
    </row>
    <row r="48" ht="14.25" customHeight="1">
      <c r="Q48" s="7"/>
    </row>
    <row r="49" ht="14.25" customHeight="1">
      <c r="Q49" s="7"/>
    </row>
    <row r="50" ht="14.25" customHeight="1">
      <c r="Q50" s="7"/>
    </row>
    <row r="51" ht="35.25" customHeight="1">
      <c r="Q51" s="7"/>
    </row>
    <row r="52" ht="33.0" customHeight="1">
      <c r="Q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ht="14.25" customHeight="1">
      <c r="Q54" s="7"/>
    </row>
    <row r="55" ht="14.25" customHeight="1">
      <c r="Q55" s="7"/>
    </row>
    <row r="56" ht="14.25" customHeight="1">
      <c r="Q56" s="7"/>
    </row>
    <row r="57" ht="14.25" customHeight="1">
      <c r="Q57" s="7"/>
    </row>
    <row r="58" ht="14.25" customHeight="1">
      <c r="Q58" s="7"/>
    </row>
    <row r="59" ht="14.25" customHeight="1">
      <c r="Q59" s="7"/>
    </row>
    <row r="60" ht="14.25" customHeight="1">
      <c r="Q60" s="7"/>
    </row>
    <row r="61" ht="14.25" customHeight="1">
      <c r="Q61" s="7"/>
    </row>
    <row r="62" ht="14.25" customHeight="1">
      <c r="Q62" s="7"/>
    </row>
    <row r="63" ht="14.25" customHeight="1">
      <c r="Q63" s="7"/>
    </row>
    <row r="64" ht="14.25" customHeight="1">
      <c r="Q64" s="7"/>
    </row>
    <row r="65" ht="14.25" customHeight="1">
      <c r="Q65" s="7"/>
    </row>
    <row r="66" ht="14.25" customHeight="1">
      <c r="Q66" s="7"/>
    </row>
    <row r="67" ht="14.25" customHeight="1">
      <c r="Q67" s="7"/>
    </row>
    <row r="68" ht="14.25" customHeight="1">
      <c r="Q68" s="7"/>
    </row>
    <row r="69" ht="14.25" customHeight="1">
      <c r="Q69" s="7"/>
    </row>
    <row r="70" ht="14.25" customHeight="1">
      <c r="Q70" s="7"/>
    </row>
    <row r="71" ht="14.25" customHeight="1">
      <c r="Q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7"/>
    </row>
    <row r="73" ht="14.25" customHeight="1">
      <c r="Q73" s="7"/>
    </row>
    <row r="74" ht="14.25" customHeight="1">
      <c r="Q74" s="7"/>
    </row>
    <row r="75" ht="14.25" customHeight="1">
      <c r="Q75" s="7"/>
    </row>
    <row r="76" ht="14.25" customHeight="1">
      <c r="Q76" s="7"/>
    </row>
    <row r="77" ht="14.25" customHeight="1">
      <c r="Q77" s="7"/>
    </row>
    <row r="78" ht="14.25" customHeight="1">
      <c r="B78" s="51" t="s">
        <v>48</v>
      </c>
      <c r="Q78" s="7"/>
    </row>
    <row r="79" ht="14.25" customHeight="1">
      <c r="Q79" s="7"/>
    </row>
    <row r="80" ht="14.25" customHeight="1">
      <c r="Q80" s="7"/>
    </row>
    <row r="81" ht="14.25" customHeight="1">
      <c r="Q81" s="7"/>
    </row>
    <row r="82" ht="14.25" customHeight="1">
      <c r="Q82" s="7"/>
    </row>
    <row r="83" ht="14.25" customHeight="1">
      <c r="Q83" s="7"/>
    </row>
    <row r="84" ht="14.25" customHeight="1">
      <c r="Q84" s="7"/>
    </row>
    <row r="85" ht="14.25" customHeight="1">
      <c r="Q85" s="7"/>
    </row>
    <row r="86" ht="14.25" customHeight="1">
      <c r="Q86" s="7"/>
    </row>
    <row r="87" ht="14.25" customHeight="1">
      <c r="Q87" s="7"/>
    </row>
    <row r="88" ht="14.25" customHeight="1">
      <c r="Q88" s="7"/>
    </row>
    <row r="89" ht="14.25" customHeight="1">
      <c r="Q89" s="7"/>
    </row>
    <row r="90" ht="14.25" customHeight="1">
      <c r="Q90" s="7"/>
    </row>
    <row r="91" ht="14.25" customHeight="1">
      <c r="Q91" s="7"/>
    </row>
    <row r="92" ht="14.25" customHeight="1">
      <c r="Q92" s="7"/>
    </row>
    <row r="93" ht="14.25" customHeight="1">
      <c r="Q93" s="7"/>
    </row>
    <row r="94" ht="14.25" customHeight="1">
      <c r="Q94" s="7"/>
    </row>
    <row r="95" ht="14.25" customHeight="1">
      <c r="Q95" s="7"/>
    </row>
    <row r="96" ht="14.25" customHeight="1">
      <c r="Q96" s="7"/>
    </row>
    <row r="97" ht="14.25" customHeight="1">
      <c r="Q97" s="7"/>
    </row>
    <row r="98" ht="14.25" customHeight="1">
      <c r="Q98" s="7"/>
    </row>
    <row r="99" ht="14.25" customHeight="1">
      <c r="Q99" s="7"/>
    </row>
    <row r="100" ht="14.25" customHeight="1">
      <c r="Q100" s="7"/>
    </row>
    <row r="101" ht="14.25" customHeight="1">
      <c r="Q101" s="7"/>
    </row>
    <row r="102" ht="14.25" customHeight="1">
      <c r="Q102" s="7"/>
    </row>
    <row r="103" ht="14.25" customHeight="1">
      <c r="Q103" s="7"/>
    </row>
    <row r="104" ht="14.25" customHeight="1">
      <c r="Q104" s="7"/>
    </row>
    <row r="105" ht="14.25" customHeight="1">
      <c r="Q105" s="7"/>
    </row>
    <row r="106" ht="14.25" customHeight="1">
      <c r="Q106" s="7"/>
    </row>
    <row r="107" ht="14.25" customHeight="1">
      <c r="Q107" s="7"/>
    </row>
    <row r="108" ht="14.25" customHeight="1">
      <c r="Q108" s="7"/>
    </row>
    <row r="109" ht="14.25" customHeight="1">
      <c r="Q109" s="7"/>
    </row>
    <row r="110" ht="14.25" customHeight="1">
      <c r="Q110" s="7"/>
    </row>
    <row r="111" ht="14.25" customHeight="1">
      <c r="Q111" s="7"/>
    </row>
    <row r="112" ht="14.25" customHeight="1">
      <c r="Q112" s="7"/>
    </row>
    <row r="113" ht="14.25" customHeight="1">
      <c r="Q113" s="7"/>
    </row>
    <row r="114" ht="14.25" customHeight="1">
      <c r="Q114" s="7"/>
    </row>
    <row r="115" ht="14.25" customHeight="1">
      <c r="Q115" s="7"/>
    </row>
    <row r="116" ht="14.25" customHeight="1">
      <c r="Q116" s="7"/>
    </row>
    <row r="117" ht="14.25" customHeight="1">
      <c r="Q117" s="7"/>
    </row>
    <row r="118" ht="14.25" customHeight="1">
      <c r="Q118" s="7"/>
    </row>
    <row r="119" ht="14.25" customHeight="1">
      <c r="Q119" s="7"/>
    </row>
    <row r="120" ht="14.25" customHeight="1">
      <c r="Q120" s="7"/>
    </row>
    <row r="121" ht="14.25" customHeight="1">
      <c r="Q121" s="7"/>
    </row>
    <row r="122" ht="14.25" customHeight="1">
      <c r="Q122" s="7"/>
    </row>
    <row r="123" ht="14.25" customHeight="1">
      <c r="Q123" s="7"/>
    </row>
    <row r="124" ht="14.25" customHeight="1">
      <c r="Q124" s="7"/>
    </row>
    <row r="125" ht="14.25" customHeight="1">
      <c r="Q125" s="7"/>
    </row>
    <row r="126" ht="14.25" customHeight="1">
      <c r="Q126" s="7"/>
    </row>
    <row r="127" ht="14.25" customHeight="1">
      <c r="Q127" s="7"/>
    </row>
    <row r="128" ht="14.25" customHeight="1">
      <c r="Q128" s="7"/>
    </row>
    <row r="129" ht="14.25" customHeight="1">
      <c r="Q129" s="7"/>
    </row>
    <row r="130" ht="14.25" customHeight="1">
      <c r="Q130" s="7"/>
    </row>
    <row r="131" ht="14.25" customHeight="1">
      <c r="Q131" s="7"/>
    </row>
    <row r="132" ht="14.25" customHeight="1">
      <c r="Q132" s="7"/>
    </row>
    <row r="133" ht="14.25" customHeight="1">
      <c r="Q133" s="7"/>
    </row>
    <row r="134" ht="14.25" customHeight="1">
      <c r="Q134" s="7"/>
    </row>
    <row r="135" ht="14.25" customHeight="1">
      <c r="Q135" s="7"/>
    </row>
    <row r="136" ht="14.25" customHeight="1">
      <c r="Q136" s="7"/>
    </row>
    <row r="137" ht="14.25" customHeight="1">
      <c r="Q137" s="7"/>
    </row>
    <row r="138" ht="14.25" customHeight="1">
      <c r="Q138" s="7"/>
    </row>
    <row r="139" ht="14.25" customHeight="1">
      <c r="Q139" s="7"/>
    </row>
    <row r="140" ht="14.25" customHeight="1">
      <c r="Q140" s="7"/>
    </row>
    <row r="141" ht="14.25" customHeight="1">
      <c r="Q141" s="7"/>
    </row>
    <row r="142" ht="14.25" customHeight="1">
      <c r="Q142" s="7"/>
    </row>
    <row r="143" ht="14.25" customHeight="1">
      <c r="Q143" s="7"/>
    </row>
    <row r="144" ht="14.25" customHeight="1">
      <c r="Q144" s="7"/>
    </row>
    <row r="145" ht="14.25" customHeight="1">
      <c r="Q145" s="7"/>
    </row>
    <row r="146" ht="14.25" customHeight="1">
      <c r="Q146" s="7"/>
    </row>
    <row r="147" ht="14.25" customHeight="1">
      <c r="Q147" s="7"/>
    </row>
    <row r="148" ht="14.25" customHeight="1">
      <c r="Q148" s="7"/>
    </row>
    <row r="149" ht="14.25" customHeight="1">
      <c r="Q149" s="7"/>
    </row>
    <row r="150" ht="14.25" customHeight="1">
      <c r="Q150" s="7"/>
    </row>
    <row r="151" ht="14.25" customHeight="1">
      <c r="Q151" s="7"/>
    </row>
    <row r="152" ht="14.25" customHeight="1">
      <c r="Q152" s="7"/>
    </row>
    <row r="153" ht="14.25" customHeight="1">
      <c r="Q153" s="7"/>
    </row>
    <row r="154" ht="14.25" customHeight="1">
      <c r="Q154" s="7"/>
    </row>
    <row r="155" ht="14.25" customHeight="1">
      <c r="Q155" s="7"/>
    </row>
    <row r="156" ht="14.25" customHeight="1">
      <c r="Q156" s="7"/>
    </row>
    <row r="157" ht="14.25" customHeight="1">
      <c r="Q157" s="7"/>
    </row>
    <row r="158" ht="14.25" customHeight="1">
      <c r="Q158" s="7"/>
    </row>
    <row r="159" ht="14.25" customHeight="1">
      <c r="Q159" s="7"/>
    </row>
    <row r="160" ht="14.25" customHeight="1">
      <c r="Q160" s="7"/>
    </row>
    <row r="161" ht="14.25" customHeight="1">
      <c r="Q161" s="7"/>
    </row>
    <row r="162" ht="14.25" customHeight="1">
      <c r="Q162" s="7"/>
    </row>
    <row r="163" ht="14.25" customHeight="1">
      <c r="Q163" s="7"/>
    </row>
    <row r="164" ht="14.25" customHeight="1">
      <c r="Q164" s="7"/>
    </row>
    <row r="165" ht="14.25" customHeight="1">
      <c r="Q165" s="7"/>
    </row>
    <row r="166" ht="14.25" customHeight="1">
      <c r="Q166" s="7"/>
    </row>
    <row r="167" ht="14.25" customHeight="1">
      <c r="Q167" s="7"/>
    </row>
    <row r="168" ht="14.25" customHeight="1">
      <c r="Q168" s="7"/>
    </row>
    <row r="169" ht="14.25" customHeight="1">
      <c r="Q169" s="7"/>
    </row>
    <row r="170" ht="14.25" customHeight="1">
      <c r="Q170" s="7"/>
    </row>
    <row r="171" ht="14.25" customHeight="1">
      <c r="Q171" s="7"/>
    </row>
    <row r="172" ht="14.25" customHeight="1">
      <c r="Q172" s="7"/>
    </row>
    <row r="173" ht="14.25" customHeight="1">
      <c r="Q173" s="7"/>
    </row>
    <row r="174" ht="14.25" customHeight="1">
      <c r="Q174" s="7"/>
    </row>
    <row r="175" ht="14.25" customHeight="1">
      <c r="Q175" s="7"/>
    </row>
    <row r="176" ht="14.25" customHeight="1">
      <c r="Q176" s="7"/>
    </row>
    <row r="177" ht="14.25" customHeight="1">
      <c r="Q177" s="7"/>
    </row>
    <row r="178" ht="14.25" customHeight="1">
      <c r="Q178" s="7"/>
    </row>
    <row r="179" ht="14.25" customHeight="1">
      <c r="Q179" s="7"/>
    </row>
    <row r="180" ht="14.25" customHeight="1">
      <c r="Q180" s="7"/>
    </row>
    <row r="181" ht="14.25" customHeight="1">
      <c r="Q181" s="7"/>
    </row>
    <row r="182" ht="14.25" customHeight="1">
      <c r="Q182" s="7"/>
    </row>
    <row r="183" ht="14.25" customHeight="1">
      <c r="Q183" s="7"/>
    </row>
    <row r="184" ht="14.25" customHeight="1">
      <c r="Q184" s="7"/>
    </row>
    <row r="185" ht="14.25" customHeight="1">
      <c r="Q185" s="7"/>
    </row>
    <row r="186" ht="14.25" customHeight="1">
      <c r="Q186" s="7"/>
    </row>
    <row r="187" ht="14.25" customHeight="1">
      <c r="Q187" s="7"/>
    </row>
    <row r="188" ht="14.25" customHeight="1">
      <c r="Q188" s="7"/>
    </row>
    <row r="189" ht="14.25" customHeight="1">
      <c r="Q189" s="7"/>
    </row>
    <row r="190" ht="14.25" customHeight="1">
      <c r="Q190" s="7"/>
    </row>
    <row r="191" ht="14.25" customHeight="1">
      <c r="Q191" s="7"/>
    </row>
    <row r="192" ht="14.25" customHeight="1">
      <c r="Q192" s="7"/>
    </row>
    <row r="193" ht="14.25" customHeight="1">
      <c r="Q193" s="7"/>
    </row>
    <row r="194" ht="14.25" customHeight="1">
      <c r="Q194" s="7"/>
    </row>
    <row r="195" ht="14.25" customHeight="1">
      <c r="Q195" s="7"/>
    </row>
    <row r="196" ht="14.25" customHeight="1">
      <c r="Q196" s="7"/>
    </row>
    <row r="197" ht="14.25" customHeight="1">
      <c r="Q197" s="7"/>
    </row>
    <row r="198" ht="14.25" customHeight="1">
      <c r="Q198" s="7"/>
    </row>
    <row r="199" ht="14.25" customHeight="1">
      <c r="Q199" s="7"/>
    </row>
    <row r="200" ht="14.25" customHeight="1">
      <c r="Q200" s="7"/>
    </row>
    <row r="201" ht="14.25" customHeight="1">
      <c r="Q201" s="7"/>
    </row>
    <row r="202" ht="14.25" customHeight="1">
      <c r="Q202" s="7"/>
    </row>
    <row r="203" ht="14.25" customHeight="1">
      <c r="Q203" s="7"/>
    </row>
    <row r="204" ht="14.25" customHeight="1">
      <c r="Q204" s="7"/>
    </row>
    <row r="205" ht="14.25" customHeight="1">
      <c r="Q205" s="7"/>
    </row>
    <row r="206" ht="14.25" customHeight="1">
      <c r="Q206" s="7"/>
    </row>
    <row r="207" ht="14.25" customHeight="1">
      <c r="Q207" s="7"/>
    </row>
    <row r="208" ht="14.25" customHeight="1">
      <c r="Q208" s="7"/>
    </row>
    <row r="209" ht="14.25" customHeight="1">
      <c r="Q209" s="7"/>
    </row>
    <row r="210" ht="14.25" customHeight="1">
      <c r="Q210" s="7"/>
    </row>
    <row r="211" ht="14.25" customHeight="1">
      <c r="Q211" s="7"/>
    </row>
    <row r="212" ht="14.25" customHeight="1">
      <c r="Q212" s="7"/>
    </row>
    <row r="213" ht="14.25" customHeight="1">
      <c r="Q213" s="7"/>
    </row>
    <row r="214" ht="14.25" customHeight="1">
      <c r="Q214" s="7"/>
    </row>
    <row r="215" ht="14.25" customHeight="1">
      <c r="Q215" s="7"/>
    </row>
    <row r="216" ht="14.25" customHeight="1">
      <c r="Q216" s="7"/>
    </row>
    <row r="217" ht="14.25" customHeight="1">
      <c r="Q217" s="7"/>
    </row>
    <row r="218" ht="14.25" customHeight="1">
      <c r="Q218" s="7"/>
    </row>
    <row r="219" ht="14.25" customHeight="1">
      <c r="Q219" s="7"/>
    </row>
    <row r="220" ht="14.25" customHeight="1">
      <c r="Q220" s="7"/>
    </row>
    <row r="221" ht="14.25" customHeight="1">
      <c r="Q221" s="7"/>
    </row>
    <row r="222" ht="14.25" customHeight="1">
      <c r="Q222" s="7"/>
    </row>
    <row r="223" ht="14.25" customHeight="1">
      <c r="Q223" s="7"/>
    </row>
    <row r="224" ht="14.25" customHeight="1">
      <c r="Q224" s="7"/>
    </row>
    <row r="225" ht="14.25" customHeight="1">
      <c r="Q225" s="7"/>
    </row>
    <row r="226" ht="14.25" customHeight="1">
      <c r="Q226" s="7"/>
    </row>
    <row r="227" ht="14.25" customHeight="1">
      <c r="Q227" s="7"/>
    </row>
    <row r="228" ht="14.25" customHeight="1">
      <c r="Q228" s="7"/>
    </row>
    <row r="229" ht="14.25" customHeight="1">
      <c r="Q229" s="7"/>
    </row>
    <row r="230" ht="14.25" customHeight="1">
      <c r="Q230" s="7"/>
    </row>
    <row r="231" ht="14.25" customHeight="1">
      <c r="Q231" s="7"/>
    </row>
    <row r="232" ht="14.25" customHeight="1">
      <c r="Q232" s="7"/>
    </row>
    <row r="233" ht="14.25" customHeight="1">
      <c r="Q233" s="7"/>
    </row>
    <row r="234" ht="14.25" customHeight="1">
      <c r="Q234" s="7"/>
    </row>
    <row r="235" ht="14.25" customHeight="1">
      <c r="Q235" s="7"/>
    </row>
    <row r="236" ht="14.25" customHeight="1">
      <c r="Q236" s="7"/>
    </row>
    <row r="237" ht="14.25" customHeight="1">
      <c r="Q237" s="7"/>
    </row>
    <row r="238" ht="14.25" customHeight="1">
      <c r="Q238" s="7"/>
    </row>
    <row r="239" ht="14.25" customHeight="1">
      <c r="Q239" s="7"/>
    </row>
    <row r="240" ht="14.25" customHeight="1">
      <c r="Q240" s="7"/>
    </row>
    <row r="241" ht="14.25" customHeight="1">
      <c r="Q241" s="7"/>
    </row>
    <row r="242" ht="14.25" customHeight="1">
      <c r="Q242" s="7"/>
    </row>
    <row r="243" ht="14.25" customHeight="1">
      <c r="Q243" s="7"/>
    </row>
    <row r="244" ht="14.25" customHeight="1">
      <c r="Q244" s="7"/>
    </row>
    <row r="245" ht="14.25" customHeight="1">
      <c r="Q245" s="7"/>
    </row>
    <row r="246" ht="14.25" customHeight="1">
      <c r="Q246" s="7"/>
    </row>
    <row r="247" ht="14.25" customHeight="1">
      <c r="Q247" s="7"/>
    </row>
    <row r="248" ht="14.25" customHeight="1">
      <c r="Q248" s="7"/>
    </row>
    <row r="249" ht="14.25" customHeight="1">
      <c r="Q249" s="7"/>
    </row>
    <row r="250" ht="14.25" customHeight="1">
      <c r="Q250" s="7"/>
    </row>
    <row r="251" ht="14.25" customHeight="1">
      <c r="Q251" s="7"/>
    </row>
    <row r="252" ht="14.25" customHeight="1">
      <c r="Q252" s="7"/>
    </row>
    <row r="253" ht="14.25" customHeight="1">
      <c r="Q253" s="7"/>
    </row>
    <row r="254" ht="14.25" customHeight="1">
      <c r="Q254" s="7"/>
    </row>
    <row r="255" ht="14.25" customHeight="1">
      <c r="Q255" s="7"/>
    </row>
    <row r="256" ht="14.25" customHeight="1">
      <c r="Q256" s="7"/>
    </row>
    <row r="257" ht="14.25" customHeight="1">
      <c r="Q257" s="7"/>
    </row>
    <row r="258" ht="14.25" customHeight="1">
      <c r="Q258" s="7"/>
    </row>
    <row r="259" ht="14.25" customHeight="1">
      <c r="Q259" s="7"/>
    </row>
    <row r="260" ht="14.25" customHeight="1">
      <c r="Q260" s="7"/>
    </row>
    <row r="261" ht="14.25" customHeight="1">
      <c r="Q261" s="7"/>
    </row>
    <row r="262" ht="14.25" customHeight="1">
      <c r="Q262" s="7"/>
    </row>
    <row r="263" ht="14.25" customHeight="1">
      <c r="Q263" s="7"/>
    </row>
    <row r="264" ht="14.25" customHeight="1">
      <c r="Q264" s="7"/>
    </row>
    <row r="265" ht="14.25" customHeight="1">
      <c r="Q265" s="7"/>
    </row>
    <row r="266" ht="14.25" customHeight="1">
      <c r="Q266" s="7"/>
    </row>
    <row r="267" ht="14.25" customHeight="1">
      <c r="Q267" s="7"/>
    </row>
    <row r="268" ht="14.25" customHeight="1">
      <c r="Q268" s="7"/>
    </row>
    <row r="269" ht="14.25" customHeight="1">
      <c r="Q269" s="7"/>
    </row>
    <row r="270" ht="14.25" customHeight="1">
      <c r="Q270" s="7"/>
    </row>
    <row r="271" ht="14.25" customHeight="1">
      <c r="Q271" s="7"/>
    </row>
    <row r="272" ht="14.25" customHeight="1">
      <c r="Q272" s="7"/>
    </row>
    <row r="273" ht="14.25" customHeight="1">
      <c r="Q273" s="7"/>
    </row>
    <row r="274" ht="14.25" customHeight="1">
      <c r="Q274" s="7"/>
    </row>
    <row r="275" ht="14.25" customHeight="1">
      <c r="Q275" s="7"/>
    </row>
    <row r="276" ht="14.25" customHeight="1">
      <c r="Q276" s="7"/>
    </row>
    <row r="277" ht="14.25" customHeight="1">
      <c r="Q277" s="7"/>
    </row>
    <row r="278" ht="14.25" customHeight="1">
      <c r="Q278" s="7"/>
    </row>
    <row r="279" ht="14.25" customHeight="1">
      <c r="Q279" s="7"/>
    </row>
    <row r="280" ht="14.25" customHeight="1">
      <c r="Q280" s="7"/>
    </row>
    <row r="281" ht="14.25" customHeight="1">
      <c r="Q281" s="7"/>
    </row>
    <row r="282" ht="14.25" customHeight="1">
      <c r="Q282" s="7"/>
    </row>
    <row r="283" ht="14.25" customHeight="1">
      <c r="Q283" s="7"/>
    </row>
    <row r="284" ht="14.25" customHeight="1">
      <c r="Q284" s="7"/>
    </row>
    <row r="285" ht="14.25" customHeight="1">
      <c r="Q285" s="7"/>
    </row>
    <row r="286" ht="14.25" customHeight="1">
      <c r="Q286" s="7"/>
    </row>
    <row r="287" ht="14.25" customHeight="1">
      <c r="Q287" s="7"/>
    </row>
    <row r="288" ht="14.25" customHeight="1">
      <c r="Q288" s="7"/>
    </row>
    <row r="289" ht="14.25" customHeight="1">
      <c r="Q289" s="7"/>
    </row>
    <row r="290" ht="14.25" customHeight="1">
      <c r="Q290" s="7"/>
    </row>
    <row r="291" ht="14.25" customHeight="1">
      <c r="Q291" s="7"/>
    </row>
    <row r="292" ht="14.25" customHeight="1">
      <c r="Q292" s="7"/>
    </row>
    <row r="293" ht="14.25" customHeight="1">
      <c r="Q293" s="7"/>
    </row>
    <row r="294" ht="14.25" customHeight="1">
      <c r="Q294" s="7"/>
    </row>
    <row r="295" ht="14.25" customHeight="1">
      <c r="Q295" s="7"/>
    </row>
    <row r="296" ht="14.25" customHeight="1">
      <c r="Q296" s="7"/>
    </row>
    <row r="297" ht="14.25" customHeight="1">
      <c r="Q297" s="7"/>
    </row>
    <row r="298" ht="14.25" customHeight="1">
      <c r="Q298" s="7"/>
    </row>
    <row r="299" ht="14.25" customHeight="1">
      <c r="Q299" s="7"/>
    </row>
    <row r="300" ht="14.25" customHeight="1">
      <c r="Q300" s="7"/>
    </row>
    <row r="301" ht="14.25" customHeight="1">
      <c r="Q301" s="7"/>
    </row>
    <row r="302" ht="14.25" customHeight="1">
      <c r="Q302" s="7"/>
    </row>
    <row r="303" ht="14.25" customHeight="1">
      <c r="Q303" s="7"/>
    </row>
    <row r="304" ht="14.25" customHeight="1">
      <c r="Q304" s="7"/>
    </row>
    <row r="305" ht="14.25" customHeight="1">
      <c r="Q305" s="7"/>
    </row>
    <row r="306" ht="14.25" customHeight="1">
      <c r="Q306" s="7"/>
    </row>
    <row r="307" ht="14.25" customHeight="1">
      <c r="Q307" s="7"/>
    </row>
    <row r="308" ht="14.25" customHeight="1">
      <c r="Q308" s="7"/>
    </row>
    <row r="309" ht="14.25" customHeight="1">
      <c r="Q309" s="7"/>
    </row>
    <row r="310" ht="14.25" customHeight="1">
      <c r="Q310" s="7"/>
    </row>
    <row r="311" ht="14.25" customHeight="1">
      <c r="Q311" s="7"/>
    </row>
    <row r="312" ht="14.25" customHeight="1">
      <c r="Q312" s="7"/>
    </row>
    <row r="313" ht="14.25" customHeight="1">
      <c r="Q313" s="7"/>
    </row>
    <row r="314" ht="14.25" customHeight="1">
      <c r="Q314" s="7"/>
    </row>
    <row r="315" ht="14.25" customHeight="1">
      <c r="Q315" s="7"/>
    </row>
    <row r="316" ht="14.25" customHeight="1">
      <c r="Q316" s="7"/>
    </row>
    <row r="317" ht="14.25" customHeight="1">
      <c r="Q317" s="7"/>
    </row>
    <row r="318" ht="14.25" customHeight="1">
      <c r="Q318" s="7"/>
    </row>
    <row r="319" ht="14.25" customHeight="1">
      <c r="Q319" s="7"/>
    </row>
    <row r="320" ht="14.25" customHeight="1">
      <c r="Q320" s="7"/>
    </row>
    <row r="321" ht="14.25" customHeight="1">
      <c r="Q321" s="7"/>
    </row>
    <row r="322" ht="14.25" customHeight="1">
      <c r="Q322" s="7"/>
    </row>
    <row r="323" ht="14.25" customHeight="1">
      <c r="Q323" s="7"/>
    </row>
    <row r="324" ht="14.25" customHeight="1">
      <c r="Q324" s="7"/>
    </row>
    <row r="325" ht="14.25" customHeight="1">
      <c r="Q325" s="7"/>
    </row>
    <row r="326" ht="14.25" customHeight="1">
      <c r="Q326" s="7"/>
    </row>
    <row r="327" ht="14.25" customHeight="1">
      <c r="Q327" s="7"/>
    </row>
    <row r="328" ht="14.25" customHeight="1">
      <c r="Q328" s="7"/>
    </row>
    <row r="329" ht="14.25" customHeight="1">
      <c r="Q329" s="7"/>
    </row>
    <row r="330" ht="14.25" customHeight="1">
      <c r="Q330" s="7"/>
    </row>
    <row r="331" ht="14.25" customHeight="1">
      <c r="Q331" s="7"/>
    </row>
    <row r="332" ht="14.25" customHeight="1">
      <c r="Q332" s="7"/>
    </row>
    <row r="333" ht="14.25" customHeight="1">
      <c r="Q333" s="7"/>
    </row>
    <row r="334" ht="14.25" customHeight="1">
      <c r="Q334" s="7"/>
    </row>
    <row r="335" ht="14.25" customHeight="1">
      <c r="Q335" s="7"/>
    </row>
    <row r="336" ht="14.25" customHeight="1">
      <c r="Q336" s="7"/>
    </row>
    <row r="337" ht="14.25" customHeight="1">
      <c r="Q337" s="7"/>
    </row>
    <row r="338" ht="14.25" customHeight="1">
      <c r="Q338" s="7"/>
    </row>
    <row r="339" ht="14.25" customHeight="1">
      <c r="Q339" s="7"/>
    </row>
    <row r="340" ht="14.25" customHeight="1">
      <c r="Q340" s="7"/>
    </row>
    <row r="341" ht="14.25" customHeight="1">
      <c r="Q341" s="7"/>
    </row>
    <row r="342" ht="14.25" customHeight="1">
      <c r="Q342" s="7"/>
    </row>
    <row r="343" ht="14.25" customHeight="1">
      <c r="Q343" s="7"/>
    </row>
    <row r="344" ht="14.25" customHeight="1">
      <c r="Q344" s="7"/>
    </row>
    <row r="345" ht="14.25" customHeight="1">
      <c r="Q345" s="7"/>
    </row>
    <row r="346" ht="14.25" customHeight="1">
      <c r="Q346" s="7"/>
    </row>
    <row r="347" ht="14.25" customHeight="1">
      <c r="Q347" s="7"/>
    </row>
    <row r="348" ht="14.25" customHeight="1">
      <c r="Q348" s="7"/>
    </row>
    <row r="349" ht="14.25" customHeight="1">
      <c r="Q349" s="7"/>
    </row>
    <row r="350" ht="14.25" customHeight="1">
      <c r="Q350" s="7"/>
    </row>
    <row r="351" ht="14.25" customHeight="1">
      <c r="Q351" s="7"/>
    </row>
    <row r="352" ht="14.25" customHeight="1">
      <c r="Q352" s="7"/>
    </row>
    <row r="353" ht="14.25" customHeight="1">
      <c r="Q353" s="7"/>
    </row>
    <row r="354" ht="14.25" customHeight="1">
      <c r="Q354" s="7"/>
    </row>
    <row r="355" ht="14.25" customHeight="1">
      <c r="Q355" s="7"/>
    </row>
    <row r="356" ht="14.25" customHeight="1">
      <c r="Q356" s="7"/>
    </row>
    <row r="357" ht="14.25" customHeight="1">
      <c r="Q357" s="7"/>
    </row>
    <row r="358" ht="14.25" customHeight="1">
      <c r="Q358" s="7"/>
    </row>
    <row r="359" ht="14.25" customHeight="1">
      <c r="Q359" s="7"/>
    </row>
    <row r="360" ht="14.25" customHeight="1">
      <c r="Q360" s="7"/>
    </row>
    <row r="361" ht="14.25" customHeight="1">
      <c r="Q361" s="7"/>
    </row>
    <row r="362" ht="14.25" customHeight="1">
      <c r="Q362" s="7"/>
    </row>
    <row r="363" ht="14.25" customHeight="1">
      <c r="Q363" s="7"/>
    </row>
    <row r="364" ht="14.25" customHeight="1">
      <c r="Q364" s="7"/>
    </row>
    <row r="365" ht="14.25" customHeight="1">
      <c r="Q365" s="7"/>
    </row>
    <row r="366" ht="14.25" customHeight="1">
      <c r="Q366" s="7"/>
    </row>
    <row r="367" ht="14.25" customHeight="1">
      <c r="Q367" s="7"/>
    </row>
    <row r="368" ht="14.25" customHeight="1">
      <c r="Q368" s="7"/>
    </row>
    <row r="369" ht="14.25" customHeight="1">
      <c r="Q369" s="7"/>
    </row>
    <row r="370" ht="14.25" customHeight="1">
      <c r="Q370" s="7"/>
    </row>
    <row r="371" ht="14.25" customHeight="1">
      <c r="Q371" s="7"/>
    </row>
    <row r="372" ht="14.25" customHeight="1">
      <c r="Q372" s="7"/>
    </row>
    <row r="373" ht="14.25" customHeight="1">
      <c r="Q373" s="7"/>
    </row>
    <row r="374" ht="14.25" customHeight="1">
      <c r="Q374" s="7"/>
    </row>
    <row r="375" ht="14.25" customHeight="1">
      <c r="Q375" s="7"/>
    </row>
    <row r="376" ht="14.25" customHeight="1">
      <c r="Q376" s="7"/>
    </row>
    <row r="377" ht="14.25" customHeight="1">
      <c r="Q377" s="7"/>
    </row>
    <row r="378" ht="14.25" customHeight="1">
      <c r="Q378" s="7"/>
    </row>
    <row r="379" ht="14.25" customHeight="1">
      <c r="Q379" s="7"/>
    </row>
    <row r="380" ht="14.25" customHeight="1">
      <c r="Q380" s="7"/>
    </row>
    <row r="381" ht="14.25" customHeight="1">
      <c r="Q381" s="7"/>
    </row>
    <row r="382" ht="14.25" customHeight="1">
      <c r="Q382" s="7"/>
    </row>
    <row r="383" ht="14.25" customHeight="1">
      <c r="Q383" s="7"/>
    </row>
    <row r="384" ht="14.25" customHeight="1">
      <c r="Q384" s="7"/>
    </row>
    <row r="385" ht="14.25" customHeight="1">
      <c r="Q385" s="7"/>
    </row>
    <row r="386" ht="14.25" customHeight="1">
      <c r="Q386" s="7"/>
    </row>
    <row r="387" ht="14.25" customHeight="1">
      <c r="Q387" s="7"/>
    </row>
    <row r="388" ht="14.25" customHeight="1">
      <c r="Q388" s="7"/>
    </row>
    <row r="389" ht="14.25" customHeight="1">
      <c r="Q389" s="7"/>
    </row>
    <row r="390" ht="14.25" customHeight="1">
      <c r="Q390" s="7"/>
    </row>
    <row r="391" ht="14.25" customHeight="1">
      <c r="Q391" s="7"/>
    </row>
    <row r="392" ht="14.25" customHeight="1">
      <c r="Q392" s="7"/>
    </row>
    <row r="393" ht="14.25" customHeight="1">
      <c r="Q393" s="7"/>
    </row>
    <row r="394" ht="14.25" customHeight="1">
      <c r="Q394" s="7"/>
    </row>
    <row r="395" ht="14.25" customHeight="1">
      <c r="Q395" s="7"/>
    </row>
    <row r="396" ht="14.25" customHeight="1">
      <c r="Q396" s="7"/>
    </row>
    <row r="397" ht="14.25" customHeight="1">
      <c r="Q397" s="7"/>
    </row>
    <row r="398" ht="14.25" customHeight="1">
      <c r="Q398" s="7"/>
    </row>
    <row r="399" ht="14.25" customHeight="1">
      <c r="Q399" s="7"/>
    </row>
    <row r="400" ht="14.25" customHeight="1">
      <c r="Q400" s="7"/>
    </row>
    <row r="401" ht="14.25" customHeight="1">
      <c r="Q401" s="7"/>
    </row>
    <row r="402" ht="14.25" customHeight="1">
      <c r="Q402" s="7"/>
    </row>
    <row r="403" ht="14.25" customHeight="1">
      <c r="Q403" s="7"/>
    </row>
    <row r="404" ht="14.25" customHeight="1">
      <c r="Q404" s="7"/>
    </row>
    <row r="405" ht="14.25" customHeight="1">
      <c r="Q405" s="7"/>
    </row>
    <row r="406" ht="14.25" customHeight="1">
      <c r="Q406" s="7"/>
    </row>
    <row r="407" ht="14.25" customHeight="1">
      <c r="Q407" s="7"/>
    </row>
    <row r="408" ht="14.25" customHeight="1">
      <c r="Q408" s="7"/>
    </row>
    <row r="409" ht="14.25" customHeight="1">
      <c r="Q409" s="7"/>
    </row>
    <row r="410" ht="14.25" customHeight="1">
      <c r="Q410" s="7"/>
    </row>
    <row r="411" ht="14.25" customHeight="1">
      <c r="Q411" s="7"/>
    </row>
    <row r="412" ht="14.25" customHeight="1">
      <c r="Q412" s="7"/>
    </row>
    <row r="413" ht="14.25" customHeight="1">
      <c r="Q413" s="7"/>
    </row>
    <row r="414" ht="14.25" customHeight="1">
      <c r="Q414" s="7"/>
    </row>
    <row r="415" ht="14.25" customHeight="1">
      <c r="Q415" s="7"/>
    </row>
    <row r="416" ht="14.25" customHeight="1">
      <c r="Q416" s="7"/>
    </row>
    <row r="417" ht="14.25" customHeight="1">
      <c r="Q417" s="7"/>
    </row>
    <row r="418" ht="14.25" customHeight="1">
      <c r="Q418" s="7"/>
    </row>
    <row r="419" ht="14.25" customHeight="1">
      <c r="Q419" s="7"/>
    </row>
    <row r="420" ht="14.25" customHeight="1">
      <c r="Q420" s="7"/>
    </row>
    <row r="421" ht="14.25" customHeight="1">
      <c r="Q421" s="7"/>
    </row>
    <row r="422" ht="14.25" customHeight="1">
      <c r="Q422" s="7"/>
    </row>
    <row r="423" ht="14.25" customHeight="1">
      <c r="Q423" s="7"/>
    </row>
    <row r="424" ht="14.25" customHeight="1">
      <c r="Q424" s="7"/>
    </row>
    <row r="425" ht="14.25" customHeight="1">
      <c r="Q425" s="7"/>
    </row>
    <row r="426" ht="14.25" customHeight="1">
      <c r="Q426" s="7"/>
    </row>
    <row r="427" ht="14.25" customHeight="1">
      <c r="Q427" s="7"/>
    </row>
    <row r="428" ht="14.25" customHeight="1">
      <c r="Q428" s="7"/>
    </row>
    <row r="429" ht="14.25" customHeight="1">
      <c r="Q429" s="7"/>
    </row>
    <row r="430" ht="14.25" customHeight="1">
      <c r="Q430" s="7"/>
    </row>
    <row r="431" ht="14.25" customHeight="1">
      <c r="Q431" s="7"/>
    </row>
    <row r="432" ht="14.25" customHeight="1">
      <c r="Q432" s="7"/>
    </row>
    <row r="433" ht="14.25" customHeight="1">
      <c r="Q433" s="7"/>
    </row>
    <row r="434" ht="14.25" customHeight="1">
      <c r="Q434" s="7"/>
    </row>
    <row r="435" ht="14.25" customHeight="1">
      <c r="Q435" s="7"/>
    </row>
    <row r="436" ht="14.25" customHeight="1">
      <c r="Q436" s="7"/>
    </row>
    <row r="437" ht="14.25" customHeight="1">
      <c r="Q437" s="7"/>
    </row>
    <row r="438" ht="14.25" customHeight="1">
      <c r="Q438" s="7"/>
    </row>
    <row r="439" ht="14.25" customHeight="1">
      <c r="Q439" s="7"/>
    </row>
    <row r="440" ht="14.25" customHeight="1">
      <c r="Q440" s="7"/>
    </row>
    <row r="441" ht="14.25" customHeight="1">
      <c r="Q441" s="7"/>
    </row>
    <row r="442" ht="14.25" customHeight="1">
      <c r="Q442" s="7"/>
    </row>
    <row r="443" ht="14.25" customHeight="1">
      <c r="Q443" s="7"/>
    </row>
    <row r="444" ht="14.25" customHeight="1">
      <c r="Q444" s="7"/>
    </row>
    <row r="445" ht="14.25" customHeight="1">
      <c r="Q445" s="7"/>
    </row>
    <row r="446" ht="14.25" customHeight="1">
      <c r="Q446" s="7"/>
    </row>
    <row r="447" ht="14.25" customHeight="1">
      <c r="Q447" s="7"/>
    </row>
    <row r="448" ht="14.25" customHeight="1">
      <c r="Q448" s="7"/>
    </row>
    <row r="449" ht="14.25" customHeight="1">
      <c r="Q449" s="7"/>
    </row>
    <row r="450" ht="14.25" customHeight="1">
      <c r="Q450" s="7"/>
    </row>
    <row r="451" ht="14.25" customHeight="1">
      <c r="Q451" s="7"/>
    </row>
    <row r="452" ht="14.25" customHeight="1">
      <c r="Q452" s="7"/>
    </row>
    <row r="453" ht="14.25" customHeight="1">
      <c r="Q453" s="7"/>
    </row>
    <row r="454" ht="14.25" customHeight="1">
      <c r="Q454" s="7"/>
    </row>
    <row r="455" ht="14.25" customHeight="1">
      <c r="Q455" s="7"/>
    </row>
    <row r="456" ht="14.25" customHeight="1">
      <c r="Q456" s="7"/>
    </row>
    <row r="457" ht="14.25" customHeight="1">
      <c r="Q457" s="7"/>
    </row>
    <row r="458" ht="14.25" customHeight="1">
      <c r="Q458" s="7"/>
    </row>
    <row r="459" ht="14.25" customHeight="1">
      <c r="Q459" s="7"/>
    </row>
    <row r="460" ht="14.25" customHeight="1">
      <c r="Q460" s="7"/>
    </row>
    <row r="461" ht="14.25" customHeight="1">
      <c r="Q461" s="7"/>
    </row>
    <row r="462" ht="14.25" customHeight="1">
      <c r="Q462" s="7"/>
    </row>
    <row r="463" ht="14.25" customHeight="1">
      <c r="Q463" s="7"/>
    </row>
    <row r="464" ht="14.25" customHeight="1">
      <c r="Q464" s="7"/>
    </row>
    <row r="465" ht="14.25" customHeight="1">
      <c r="Q465" s="7"/>
    </row>
    <row r="466" ht="14.25" customHeight="1">
      <c r="Q466" s="7"/>
    </row>
    <row r="467" ht="14.25" customHeight="1">
      <c r="Q467" s="7"/>
    </row>
    <row r="468" ht="14.25" customHeight="1">
      <c r="Q468" s="7"/>
    </row>
    <row r="469" ht="14.25" customHeight="1">
      <c r="Q469" s="7"/>
    </row>
    <row r="470" ht="14.25" customHeight="1">
      <c r="Q470" s="7"/>
    </row>
    <row r="471" ht="14.25" customHeight="1">
      <c r="Q471" s="7"/>
    </row>
    <row r="472" ht="14.25" customHeight="1">
      <c r="Q472" s="7"/>
    </row>
    <row r="473" ht="14.25" customHeight="1">
      <c r="Q473" s="7"/>
    </row>
    <row r="474" ht="14.25" customHeight="1">
      <c r="Q474" s="7"/>
    </row>
    <row r="475" ht="14.25" customHeight="1">
      <c r="Q475" s="7"/>
    </row>
    <row r="476" ht="14.25" customHeight="1">
      <c r="Q476" s="7"/>
    </row>
    <row r="477" ht="14.25" customHeight="1">
      <c r="Q477" s="7"/>
    </row>
    <row r="478" ht="14.25" customHeight="1">
      <c r="Q478" s="7"/>
    </row>
    <row r="479" ht="14.25" customHeight="1">
      <c r="Q479" s="7"/>
    </row>
    <row r="480" ht="14.25" customHeight="1">
      <c r="Q480" s="7"/>
    </row>
    <row r="481" ht="14.25" customHeight="1">
      <c r="Q481" s="7"/>
    </row>
    <row r="482" ht="14.25" customHeight="1">
      <c r="Q482" s="7"/>
    </row>
    <row r="483" ht="14.25" customHeight="1">
      <c r="Q483" s="7"/>
    </row>
    <row r="484" ht="14.25" customHeight="1">
      <c r="Q484" s="7"/>
    </row>
    <row r="485" ht="14.25" customHeight="1">
      <c r="Q485" s="7"/>
    </row>
    <row r="486" ht="14.25" customHeight="1">
      <c r="Q486" s="7"/>
    </row>
    <row r="487" ht="14.25" customHeight="1">
      <c r="Q487" s="7"/>
    </row>
    <row r="488" ht="14.25" customHeight="1">
      <c r="Q488" s="7"/>
    </row>
    <row r="489" ht="14.25" customHeight="1">
      <c r="Q489" s="7"/>
    </row>
    <row r="490" ht="14.25" customHeight="1">
      <c r="Q490" s="7"/>
    </row>
    <row r="491" ht="14.25" customHeight="1">
      <c r="Q491" s="7"/>
    </row>
    <row r="492" ht="14.25" customHeight="1">
      <c r="Q492" s="7"/>
    </row>
    <row r="493" ht="14.25" customHeight="1">
      <c r="Q493" s="7"/>
    </row>
    <row r="494" ht="14.25" customHeight="1">
      <c r="Q494" s="7"/>
    </row>
    <row r="495" ht="14.25" customHeight="1">
      <c r="Q495" s="7"/>
    </row>
    <row r="496" ht="14.25" customHeight="1">
      <c r="Q496" s="7"/>
    </row>
    <row r="497" ht="14.25" customHeight="1">
      <c r="Q497" s="7"/>
    </row>
    <row r="498" ht="14.25" customHeight="1">
      <c r="Q498" s="7"/>
    </row>
    <row r="499" ht="14.25" customHeight="1">
      <c r="Q499" s="7"/>
    </row>
    <row r="500" ht="14.25" customHeight="1">
      <c r="Q500" s="7"/>
    </row>
    <row r="501" ht="14.25" customHeight="1">
      <c r="Q501" s="7"/>
    </row>
    <row r="502" ht="14.25" customHeight="1">
      <c r="Q502" s="7"/>
    </row>
    <row r="503" ht="14.25" customHeight="1">
      <c r="Q503" s="7"/>
    </row>
    <row r="504" ht="14.25" customHeight="1">
      <c r="Q504" s="7"/>
    </row>
    <row r="505" ht="14.25" customHeight="1">
      <c r="Q505" s="7"/>
    </row>
    <row r="506" ht="14.25" customHeight="1">
      <c r="Q506" s="7"/>
    </row>
    <row r="507" ht="14.25" customHeight="1">
      <c r="Q507" s="7"/>
    </row>
    <row r="508" ht="14.25" customHeight="1">
      <c r="Q508" s="7"/>
    </row>
    <row r="509" ht="14.25" customHeight="1">
      <c r="Q509" s="7"/>
    </row>
    <row r="510" ht="14.25" customHeight="1">
      <c r="Q510" s="7"/>
    </row>
    <row r="511" ht="14.25" customHeight="1">
      <c r="Q511" s="7"/>
    </row>
    <row r="512" ht="14.25" customHeight="1">
      <c r="Q512" s="7"/>
    </row>
    <row r="513" ht="14.25" customHeight="1">
      <c r="Q513" s="7"/>
    </row>
    <row r="514" ht="14.25" customHeight="1">
      <c r="Q514" s="7"/>
    </row>
    <row r="515" ht="14.25" customHeight="1">
      <c r="Q515" s="7"/>
    </row>
    <row r="516" ht="14.25" customHeight="1">
      <c r="Q516" s="7"/>
    </row>
    <row r="517" ht="14.25" customHeight="1">
      <c r="Q517" s="7"/>
    </row>
    <row r="518" ht="14.25" customHeight="1">
      <c r="Q518" s="7"/>
    </row>
    <row r="519" ht="14.25" customHeight="1">
      <c r="Q519" s="7"/>
    </row>
    <row r="520" ht="14.25" customHeight="1">
      <c r="Q520" s="7"/>
    </row>
    <row r="521" ht="14.25" customHeight="1">
      <c r="Q521" s="7"/>
    </row>
    <row r="522" ht="14.25" customHeight="1">
      <c r="Q522" s="7"/>
    </row>
    <row r="523" ht="14.25" customHeight="1">
      <c r="Q523" s="7"/>
    </row>
    <row r="524" ht="14.25" customHeight="1">
      <c r="Q524" s="7"/>
    </row>
    <row r="525" ht="14.25" customHeight="1">
      <c r="Q525" s="7"/>
    </row>
    <row r="526" ht="14.25" customHeight="1">
      <c r="Q526" s="7"/>
    </row>
    <row r="527" ht="14.25" customHeight="1">
      <c r="Q527" s="7"/>
    </row>
    <row r="528" ht="14.25" customHeight="1">
      <c r="Q528" s="7"/>
    </row>
    <row r="529" ht="14.25" customHeight="1">
      <c r="Q529" s="7"/>
    </row>
    <row r="530" ht="14.25" customHeight="1">
      <c r="Q530" s="7"/>
    </row>
    <row r="531" ht="14.25" customHeight="1">
      <c r="Q531" s="7"/>
    </row>
    <row r="532" ht="14.25" customHeight="1">
      <c r="Q532" s="7"/>
    </row>
    <row r="533" ht="14.25" customHeight="1">
      <c r="Q533" s="7"/>
    </row>
    <row r="534" ht="14.25" customHeight="1">
      <c r="Q534" s="7"/>
    </row>
    <row r="535" ht="14.25" customHeight="1">
      <c r="Q535" s="7"/>
    </row>
    <row r="536" ht="14.25" customHeight="1">
      <c r="Q536" s="7"/>
    </row>
    <row r="537" ht="14.25" customHeight="1">
      <c r="Q537" s="7"/>
    </row>
    <row r="538" ht="14.25" customHeight="1">
      <c r="Q538" s="7"/>
    </row>
    <row r="539" ht="14.25" customHeight="1">
      <c r="Q539" s="7"/>
    </row>
    <row r="540" ht="14.25" customHeight="1">
      <c r="Q540" s="7"/>
    </row>
    <row r="541" ht="14.25" customHeight="1">
      <c r="Q541" s="7"/>
    </row>
    <row r="542" ht="14.25" customHeight="1">
      <c r="Q542" s="7"/>
    </row>
    <row r="543" ht="14.25" customHeight="1">
      <c r="Q543" s="7"/>
    </row>
    <row r="544" ht="14.25" customHeight="1">
      <c r="Q544" s="7"/>
    </row>
    <row r="545" ht="14.25" customHeight="1">
      <c r="Q545" s="7"/>
    </row>
    <row r="546" ht="14.25" customHeight="1">
      <c r="Q546" s="7"/>
    </row>
    <row r="547" ht="14.25" customHeight="1">
      <c r="Q547" s="7"/>
    </row>
    <row r="548" ht="14.25" customHeight="1">
      <c r="Q548" s="7"/>
    </row>
    <row r="549" ht="14.25" customHeight="1">
      <c r="Q549" s="7"/>
    </row>
    <row r="550" ht="14.25" customHeight="1">
      <c r="Q550" s="7"/>
    </row>
    <row r="551" ht="14.25" customHeight="1">
      <c r="Q551" s="7"/>
    </row>
    <row r="552" ht="14.25" customHeight="1">
      <c r="Q552" s="7"/>
    </row>
    <row r="553" ht="14.25" customHeight="1">
      <c r="Q553" s="7"/>
    </row>
    <row r="554" ht="14.25" customHeight="1">
      <c r="Q554" s="7"/>
    </row>
    <row r="555" ht="14.25" customHeight="1">
      <c r="Q555" s="7"/>
    </row>
    <row r="556" ht="14.25" customHeight="1">
      <c r="Q556" s="7"/>
    </row>
    <row r="557" ht="14.25" customHeight="1">
      <c r="Q557" s="7"/>
    </row>
    <row r="558" ht="14.25" customHeight="1">
      <c r="Q558" s="7"/>
    </row>
    <row r="559" ht="14.25" customHeight="1">
      <c r="Q559" s="7"/>
    </row>
    <row r="560" ht="14.25" customHeight="1">
      <c r="Q560" s="7"/>
    </row>
    <row r="561" ht="14.25" customHeight="1">
      <c r="Q561" s="7"/>
    </row>
    <row r="562" ht="14.25" customHeight="1">
      <c r="Q562" s="7"/>
    </row>
    <row r="563" ht="14.25" customHeight="1">
      <c r="Q563" s="7"/>
    </row>
    <row r="564" ht="14.25" customHeight="1">
      <c r="Q564" s="7"/>
    </row>
    <row r="565" ht="14.25" customHeight="1">
      <c r="Q565" s="7"/>
    </row>
    <row r="566" ht="14.25" customHeight="1">
      <c r="Q566" s="7"/>
    </row>
    <row r="567" ht="14.25" customHeight="1">
      <c r="Q567" s="7"/>
    </row>
    <row r="568" ht="14.25" customHeight="1">
      <c r="Q568" s="7"/>
    </row>
    <row r="569" ht="14.25" customHeight="1">
      <c r="Q569" s="7"/>
    </row>
    <row r="570" ht="14.25" customHeight="1">
      <c r="Q570" s="7"/>
    </row>
    <row r="571" ht="14.25" customHeight="1">
      <c r="Q571" s="7"/>
    </row>
    <row r="572" ht="14.25" customHeight="1">
      <c r="Q572" s="7"/>
    </row>
    <row r="573" ht="14.25" customHeight="1">
      <c r="Q573" s="7"/>
    </row>
    <row r="574" ht="14.25" customHeight="1">
      <c r="Q574" s="7"/>
    </row>
    <row r="575" ht="14.25" customHeight="1">
      <c r="Q575" s="7"/>
    </row>
    <row r="576" ht="14.25" customHeight="1">
      <c r="Q576" s="7"/>
    </row>
    <row r="577" ht="14.25" customHeight="1">
      <c r="Q577" s="7"/>
    </row>
    <row r="578" ht="14.25" customHeight="1">
      <c r="Q578" s="7"/>
    </row>
    <row r="579" ht="14.25" customHeight="1">
      <c r="Q579" s="7"/>
    </row>
    <row r="580" ht="14.25" customHeight="1">
      <c r="Q580" s="7"/>
    </row>
    <row r="581" ht="14.25" customHeight="1">
      <c r="Q581" s="7"/>
    </row>
    <row r="582" ht="14.25" customHeight="1">
      <c r="Q582" s="7"/>
    </row>
    <row r="583" ht="14.25" customHeight="1">
      <c r="Q583" s="7"/>
    </row>
    <row r="584" ht="14.25" customHeight="1">
      <c r="Q584" s="7"/>
    </row>
    <row r="585" ht="14.25" customHeight="1">
      <c r="Q585" s="7"/>
    </row>
    <row r="586" ht="14.25" customHeight="1">
      <c r="Q586" s="7"/>
    </row>
    <row r="587" ht="14.25" customHeight="1">
      <c r="Q587" s="7"/>
    </row>
    <row r="588" ht="14.25" customHeight="1">
      <c r="Q588" s="7"/>
    </row>
    <row r="589" ht="14.25" customHeight="1">
      <c r="Q589" s="7"/>
    </row>
    <row r="590" ht="14.25" customHeight="1">
      <c r="Q590" s="7"/>
    </row>
    <row r="591" ht="14.25" customHeight="1">
      <c r="Q591" s="7"/>
    </row>
    <row r="592" ht="14.25" customHeight="1">
      <c r="Q592" s="7"/>
    </row>
    <row r="593" ht="14.25" customHeight="1">
      <c r="Q593" s="7"/>
    </row>
    <row r="594" ht="14.25" customHeight="1">
      <c r="Q594" s="7"/>
    </row>
    <row r="595" ht="14.25" customHeight="1">
      <c r="Q595" s="7"/>
    </row>
    <row r="596" ht="14.25" customHeight="1">
      <c r="Q596" s="7"/>
    </row>
    <row r="597" ht="14.25" customHeight="1">
      <c r="Q597" s="7"/>
    </row>
    <row r="598" ht="14.25" customHeight="1">
      <c r="Q598" s="7"/>
    </row>
    <row r="599" ht="14.25" customHeight="1">
      <c r="Q599" s="7"/>
    </row>
    <row r="600" ht="14.25" customHeight="1">
      <c r="Q600" s="7"/>
    </row>
    <row r="601" ht="14.25" customHeight="1">
      <c r="Q601" s="7"/>
    </row>
    <row r="602" ht="14.25" customHeight="1">
      <c r="Q602" s="7"/>
    </row>
    <row r="603" ht="14.25" customHeight="1">
      <c r="Q603" s="7"/>
    </row>
    <row r="604" ht="14.25" customHeight="1">
      <c r="Q604" s="7"/>
    </row>
    <row r="605" ht="14.25" customHeight="1">
      <c r="Q605" s="7"/>
    </row>
    <row r="606" ht="14.25" customHeight="1">
      <c r="Q606" s="7"/>
    </row>
    <row r="607" ht="14.25" customHeight="1">
      <c r="Q607" s="7"/>
    </row>
    <row r="608" ht="14.25" customHeight="1">
      <c r="Q608" s="7"/>
    </row>
    <row r="609" ht="14.25" customHeight="1">
      <c r="Q609" s="7"/>
    </row>
    <row r="610" ht="14.25" customHeight="1">
      <c r="Q610" s="7"/>
    </row>
    <row r="611" ht="14.25" customHeight="1">
      <c r="Q611" s="7"/>
    </row>
    <row r="612" ht="14.25" customHeight="1">
      <c r="Q612" s="7"/>
    </row>
    <row r="613" ht="14.25" customHeight="1">
      <c r="Q613" s="7"/>
    </row>
    <row r="614" ht="14.25" customHeight="1">
      <c r="Q614" s="7"/>
    </row>
    <row r="615" ht="14.25" customHeight="1">
      <c r="Q615" s="7"/>
    </row>
    <row r="616" ht="14.25" customHeight="1">
      <c r="Q616" s="7"/>
    </row>
    <row r="617" ht="14.25" customHeight="1">
      <c r="Q617" s="7"/>
    </row>
    <row r="618" ht="14.25" customHeight="1">
      <c r="Q618" s="7"/>
    </row>
    <row r="619" ht="14.25" customHeight="1">
      <c r="Q619" s="7"/>
    </row>
    <row r="620" ht="14.25" customHeight="1">
      <c r="Q620" s="7"/>
    </row>
    <row r="621" ht="14.25" customHeight="1">
      <c r="Q621" s="7"/>
    </row>
    <row r="622" ht="14.25" customHeight="1">
      <c r="Q622" s="7"/>
    </row>
    <row r="623" ht="14.25" customHeight="1">
      <c r="Q623" s="7"/>
    </row>
    <row r="624" ht="14.25" customHeight="1">
      <c r="Q624" s="7"/>
    </row>
    <row r="625" ht="14.25" customHeight="1">
      <c r="Q625" s="7"/>
    </row>
    <row r="626" ht="14.25" customHeight="1">
      <c r="Q626" s="7"/>
    </row>
    <row r="627" ht="14.25" customHeight="1">
      <c r="Q627" s="7"/>
    </row>
    <row r="628" ht="14.25" customHeight="1">
      <c r="Q628" s="7"/>
    </row>
    <row r="629" ht="14.25" customHeight="1">
      <c r="Q629" s="7"/>
    </row>
    <row r="630" ht="14.25" customHeight="1">
      <c r="Q630" s="7"/>
    </row>
    <row r="631" ht="14.25" customHeight="1">
      <c r="Q631" s="7"/>
    </row>
    <row r="632" ht="14.25" customHeight="1">
      <c r="Q632" s="7"/>
    </row>
    <row r="633" ht="14.25" customHeight="1">
      <c r="Q633" s="7"/>
    </row>
    <row r="634" ht="14.25" customHeight="1">
      <c r="Q634" s="7"/>
    </row>
    <row r="635" ht="14.25" customHeight="1">
      <c r="Q635" s="7"/>
    </row>
    <row r="636" ht="14.25" customHeight="1">
      <c r="Q636" s="7"/>
    </row>
    <row r="637" ht="14.25" customHeight="1">
      <c r="Q637" s="7"/>
    </row>
    <row r="638" ht="14.25" customHeight="1">
      <c r="Q638" s="7"/>
    </row>
    <row r="639" ht="14.25" customHeight="1">
      <c r="Q639" s="7"/>
    </row>
    <row r="640" ht="14.25" customHeight="1">
      <c r="Q640" s="7"/>
    </row>
    <row r="641" ht="14.25" customHeight="1">
      <c r="Q641" s="7"/>
    </row>
    <row r="642" ht="14.25" customHeight="1">
      <c r="Q642" s="7"/>
    </row>
    <row r="643" ht="14.25" customHeight="1">
      <c r="Q643" s="7"/>
    </row>
    <row r="644" ht="14.25" customHeight="1">
      <c r="Q644" s="7"/>
    </row>
    <row r="645" ht="14.25" customHeight="1">
      <c r="Q645" s="7"/>
    </row>
    <row r="646" ht="14.25" customHeight="1">
      <c r="Q646" s="7"/>
    </row>
    <row r="647" ht="14.25" customHeight="1">
      <c r="Q647" s="7"/>
    </row>
    <row r="648" ht="14.25" customHeight="1">
      <c r="Q648" s="7"/>
    </row>
    <row r="649" ht="14.25" customHeight="1">
      <c r="Q649" s="7"/>
    </row>
    <row r="650" ht="14.25" customHeight="1">
      <c r="Q650" s="7"/>
    </row>
    <row r="651" ht="14.25" customHeight="1">
      <c r="Q651" s="7"/>
    </row>
    <row r="652" ht="14.25" customHeight="1">
      <c r="Q652" s="7"/>
    </row>
    <row r="653" ht="14.25" customHeight="1">
      <c r="Q653" s="7"/>
    </row>
    <row r="654" ht="14.25" customHeight="1">
      <c r="Q654" s="7"/>
    </row>
    <row r="655" ht="14.25" customHeight="1">
      <c r="Q655" s="7"/>
    </row>
    <row r="656" ht="14.25" customHeight="1">
      <c r="Q656" s="7"/>
    </row>
    <row r="657" ht="14.25" customHeight="1">
      <c r="Q657" s="7"/>
    </row>
    <row r="658" ht="14.25" customHeight="1">
      <c r="Q658" s="7"/>
    </row>
    <row r="659" ht="14.25" customHeight="1">
      <c r="Q659" s="7"/>
    </row>
    <row r="660" ht="14.25" customHeight="1">
      <c r="Q660" s="7"/>
    </row>
    <row r="661" ht="14.25" customHeight="1">
      <c r="Q661" s="7"/>
    </row>
    <row r="662" ht="14.25" customHeight="1">
      <c r="Q662" s="7"/>
    </row>
    <row r="663" ht="14.25" customHeight="1">
      <c r="Q663" s="7"/>
    </row>
    <row r="664" ht="14.25" customHeight="1">
      <c r="Q664" s="7"/>
    </row>
    <row r="665" ht="14.25" customHeight="1">
      <c r="Q665" s="7"/>
    </row>
    <row r="666" ht="14.25" customHeight="1">
      <c r="Q666" s="7"/>
    </row>
    <row r="667" ht="14.25" customHeight="1">
      <c r="Q667" s="7"/>
    </row>
    <row r="668" ht="14.25" customHeight="1">
      <c r="Q668" s="7"/>
    </row>
    <row r="669" ht="14.25" customHeight="1">
      <c r="Q669" s="7"/>
    </row>
    <row r="670" ht="14.25" customHeight="1">
      <c r="Q670" s="7"/>
    </row>
    <row r="671" ht="14.25" customHeight="1">
      <c r="Q671" s="7"/>
    </row>
    <row r="672" ht="14.25" customHeight="1">
      <c r="Q672" s="7"/>
    </row>
    <row r="673" ht="14.25" customHeight="1">
      <c r="Q673" s="7"/>
    </row>
    <row r="674" ht="14.25" customHeight="1">
      <c r="Q674" s="7"/>
    </row>
    <row r="675" ht="14.25" customHeight="1">
      <c r="Q675" s="7"/>
    </row>
    <row r="676" ht="14.25" customHeight="1">
      <c r="Q676" s="7"/>
    </row>
    <row r="677" ht="14.25" customHeight="1">
      <c r="Q677" s="7"/>
    </row>
    <row r="678" ht="14.25" customHeight="1">
      <c r="Q678" s="7"/>
    </row>
    <row r="679" ht="14.25" customHeight="1">
      <c r="Q679" s="7"/>
    </row>
    <row r="680" ht="14.25" customHeight="1">
      <c r="Q680" s="7"/>
    </row>
    <row r="681" ht="14.25" customHeight="1">
      <c r="Q681" s="7"/>
    </row>
    <row r="682" ht="14.25" customHeight="1">
      <c r="Q682" s="7"/>
    </row>
    <row r="683" ht="14.25" customHeight="1">
      <c r="Q683" s="7"/>
    </row>
    <row r="684" ht="14.25" customHeight="1">
      <c r="Q684" s="7"/>
    </row>
    <row r="685" ht="14.25" customHeight="1">
      <c r="Q685" s="7"/>
    </row>
    <row r="686" ht="14.25" customHeight="1">
      <c r="Q686" s="7"/>
    </row>
    <row r="687" ht="14.25" customHeight="1">
      <c r="Q687" s="7"/>
    </row>
    <row r="688" ht="14.25" customHeight="1">
      <c r="Q688" s="7"/>
    </row>
    <row r="689" ht="14.25" customHeight="1">
      <c r="Q689" s="7"/>
    </row>
    <row r="690" ht="14.25" customHeight="1">
      <c r="Q690" s="7"/>
    </row>
    <row r="691" ht="14.25" customHeight="1">
      <c r="Q691" s="7"/>
    </row>
    <row r="692" ht="14.25" customHeight="1">
      <c r="Q692" s="7"/>
    </row>
    <row r="693" ht="14.25" customHeight="1">
      <c r="Q693" s="7"/>
    </row>
    <row r="694" ht="14.25" customHeight="1">
      <c r="Q694" s="7"/>
    </row>
    <row r="695" ht="14.25" customHeight="1">
      <c r="Q695" s="7"/>
    </row>
    <row r="696" ht="14.25" customHeight="1">
      <c r="Q696" s="7"/>
    </row>
    <row r="697" ht="14.25" customHeight="1">
      <c r="Q697" s="7"/>
    </row>
    <row r="698" ht="14.25" customHeight="1">
      <c r="Q698" s="7"/>
    </row>
    <row r="699" ht="14.25" customHeight="1">
      <c r="Q699" s="7"/>
    </row>
    <row r="700" ht="14.25" customHeight="1">
      <c r="Q700" s="7"/>
    </row>
    <row r="701" ht="14.25" customHeight="1">
      <c r="Q701" s="7"/>
    </row>
    <row r="702" ht="14.25" customHeight="1">
      <c r="Q702" s="7"/>
    </row>
    <row r="703" ht="14.25" customHeight="1">
      <c r="Q703" s="7"/>
    </row>
    <row r="704" ht="14.25" customHeight="1">
      <c r="Q704" s="7"/>
    </row>
    <row r="705" ht="14.25" customHeight="1">
      <c r="Q705" s="7"/>
    </row>
    <row r="706" ht="14.25" customHeight="1">
      <c r="Q706" s="7"/>
    </row>
    <row r="707" ht="14.25" customHeight="1">
      <c r="Q707" s="7"/>
    </row>
    <row r="708" ht="14.25" customHeight="1">
      <c r="Q708" s="7"/>
    </row>
    <row r="709" ht="14.25" customHeight="1">
      <c r="Q709" s="7"/>
    </row>
    <row r="710" ht="14.25" customHeight="1">
      <c r="Q710" s="7"/>
    </row>
    <row r="711" ht="14.25" customHeight="1">
      <c r="Q711" s="7"/>
    </row>
    <row r="712" ht="14.25" customHeight="1">
      <c r="Q712" s="7"/>
    </row>
    <row r="713" ht="14.25" customHeight="1">
      <c r="Q713" s="7"/>
    </row>
    <row r="714" ht="14.25" customHeight="1">
      <c r="Q714" s="7"/>
    </row>
    <row r="715" ht="14.25" customHeight="1">
      <c r="Q715" s="7"/>
    </row>
    <row r="716" ht="14.25" customHeight="1">
      <c r="Q716" s="7"/>
    </row>
    <row r="717" ht="14.25" customHeight="1">
      <c r="Q717" s="7"/>
    </row>
    <row r="718" ht="14.25" customHeight="1">
      <c r="Q718" s="7"/>
    </row>
    <row r="719" ht="14.25" customHeight="1">
      <c r="Q719" s="7"/>
    </row>
    <row r="720" ht="14.25" customHeight="1">
      <c r="Q720" s="7"/>
    </row>
    <row r="721" ht="14.25" customHeight="1">
      <c r="Q721" s="7"/>
    </row>
    <row r="722" ht="14.25" customHeight="1">
      <c r="Q722" s="7"/>
    </row>
    <row r="723" ht="14.25" customHeight="1">
      <c r="Q723" s="7"/>
    </row>
    <row r="724" ht="14.25" customHeight="1">
      <c r="Q724" s="7"/>
    </row>
    <row r="725" ht="14.25" customHeight="1">
      <c r="Q725" s="7"/>
    </row>
    <row r="726" ht="14.25" customHeight="1">
      <c r="Q726" s="7"/>
    </row>
    <row r="727" ht="14.25" customHeight="1">
      <c r="Q727" s="7"/>
    </row>
    <row r="728" ht="14.25" customHeight="1">
      <c r="Q728" s="7"/>
    </row>
    <row r="729" ht="14.25" customHeight="1">
      <c r="Q729" s="7"/>
    </row>
    <row r="730" ht="14.25" customHeight="1">
      <c r="Q730" s="7"/>
    </row>
    <row r="731" ht="14.25" customHeight="1">
      <c r="Q731" s="7"/>
    </row>
    <row r="732" ht="14.25" customHeight="1">
      <c r="Q732" s="7"/>
    </row>
    <row r="733" ht="14.25" customHeight="1">
      <c r="Q733" s="7"/>
    </row>
    <row r="734" ht="14.25" customHeight="1">
      <c r="Q734" s="7"/>
    </row>
    <row r="735" ht="14.25" customHeight="1">
      <c r="Q735" s="7"/>
    </row>
    <row r="736" ht="14.25" customHeight="1">
      <c r="Q736" s="7"/>
    </row>
    <row r="737" ht="14.25" customHeight="1">
      <c r="Q737" s="7"/>
    </row>
    <row r="738" ht="14.25" customHeight="1">
      <c r="Q738" s="7"/>
    </row>
    <row r="739" ht="14.25" customHeight="1">
      <c r="Q739" s="7"/>
    </row>
    <row r="740" ht="14.25" customHeight="1">
      <c r="Q740" s="7"/>
    </row>
    <row r="741" ht="14.25" customHeight="1">
      <c r="Q741" s="7"/>
    </row>
    <row r="742" ht="14.25" customHeight="1">
      <c r="Q742" s="7"/>
    </row>
    <row r="743" ht="14.25" customHeight="1">
      <c r="Q743" s="7"/>
    </row>
    <row r="744" ht="14.25" customHeight="1">
      <c r="Q744" s="7"/>
    </row>
    <row r="745" ht="14.25" customHeight="1">
      <c r="Q745" s="7"/>
    </row>
    <row r="746" ht="14.25" customHeight="1">
      <c r="Q746" s="7"/>
    </row>
    <row r="747" ht="14.25" customHeight="1">
      <c r="Q747" s="7"/>
    </row>
    <row r="748" ht="14.25" customHeight="1">
      <c r="Q748" s="7"/>
    </row>
    <row r="749" ht="14.25" customHeight="1">
      <c r="Q749" s="7"/>
    </row>
    <row r="750" ht="14.25" customHeight="1">
      <c r="Q750" s="7"/>
    </row>
    <row r="751" ht="14.25" customHeight="1">
      <c r="Q751" s="7"/>
    </row>
    <row r="752" ht="14.25" customHeight="1">
      <c r="Q752" s="7"/>
    </row>
    <row r="753" ht="14.25" customHeight="1">
      <c r="Q753" s="7"/>
    </row>
    <row r="754" ht="14.25" customHeight="1">
      <c r="Q754" s="7"/>
    </row>
    <row r="755" ht="14.25" customHeight="1">
      <c r="Q755" s="7"/>
    </row>
    <row r="756" ht="14.25" customHeight="1">
      <c r="Q756" s="7"/>
    </row>
    <row r="757" ht="14.25" customHeight="1">
      <c r="Q757" s="7"/>
    </row>
    <row r="758" ht="14.25" customHeight="1">
      <c r="Q758" s="7"/>
    </row>
    <row r="759" ht="14.25" customHeight="1">
      <c r="Q759" s="7"/>
    </row>
    <row r="760" ht="14.25" customHeight="1">
      <c r="Q760" s="7"/>
    </row>
    <row r="761" ht="14.25" customHeight="1">
      <c r="Q761" s="7"/>
    </row>
    <row r="762" ht="14.25" customHeight="1">
      <c r="Q762" s="7"/>
    </row>
    <row r="763" ht="14.25" customHeight="1">
      <c r="Q763" s="7"/>
    </row>
    <row r="764" ht="14.25" customHeight="1">
      <c r="Q764" s="7"/>
    </row>
    <row r="765" ht="14.25" customHeight="1">
      <c r="Q765" s="7"/>
    </row>
    <row r="766" ht="14.25" customHeight="1">
      <c r="Q766" s="7"/>
    </row>
    <row r="767" ht="14.25" customHeight="1">
      <c r="Q767" s="7"/>
    </row>
    <row r="768" ht="14.25" customHeight="1">
      <c r="Q768" s="7"/>
    </row>
    <row r="769" ht="14.25" customHeight="1">
      <c r="Q769" s="7"/>
    </row>
    <row r="770" ht="14.25" customHeight="1">
      <c r="Q770" s="7"/>
    </row>
    <row r="771" ht="14.25" customHeight="1">
      <c r="Q771" s="7"/>
    </row>
    <row r="772" ht="14.25" customHeight="1">
      <c r="Q772" s="7"/>
    </row>
    <row r="773" ht="14.25" customHeight="1">
      <c r="Q773" s="7"/>
    </row>
    <row r="774" ht="14.25" customHeight="1">
      <c r="Q774" s="7"/>
    </row>
    <row r="775" ht="14.25" customHeight="1">
      <c r="Q775" s="7"/>
    </row>
    <row r="776" ht="14.25" customHeight="1">
      <c r="Q776" s="7"/>
    </row>
    <row r="777" ht="14.25" customHeight="1">
      <c r="Q777" s="7"/>
    </row>
    <row r="778" ht="14.25" customHeight="1">
      <c r="Q778" s="7"/>
    </row>
    <row r="779" ht="14.25" customHeight="1">
      <c r="Q779" s="7"/>
    </row>
    <row r="780" ht="14.25" customHeight="1">
      <c r="Q780" s="7"/>
    </row>
    <row r="781" ht="14.25" customHeight="1">
      <c r="Q781" s="7"/>
    </row>
    <row r="782" ht="14.25" customHeight="1">
      <c r="Q782" s="7"/>
    </row>
    <row r="783" ht="14.25" customHeight="1">
      <c r="Q783" s="7"/>
    </row>
    <row r="784" ht="14.25" customHeight="1">
      <c r="Q784" s="7"/>
    </row>
    <row r="785" ht="14.25" customHeight="1">
      <c r="Q785" s="7"/>
    </row>
    <row r="786" ht="14.25" customHeight="1">
      <c r="Q786" s="7"/>
    </row>
    <row r="787" ht="14.25" customHeight="1">
      <c r="Q787" s="7"/>
    </row>
    <row r="788" ht="14.25" customHeight="1">
      <c r="Q788" s="7"/>
    </row>
    <row r="789" ht="14.25" customHeight="1">
      <c r="Q789" s="7"/>
    </row>
    <row r="790" ht="14.25" customHeight="1">
      <c r="Q790" s="7"/>
    </row>
    <row r="791" ht="14.25" customHeight="1">
      <c r="Q791" s="7"/>
    </row>
    <row r="792" ht="14.25" customHeight="1">
      <c r="Q792" s="7"/>
    </row>
    <row r="793" ht="14.25" customHeight="1">
      <c r="Q793" s="7"/>
    </row>
    <row r="794" ht="14.25" customHeight="1">
      <c r="Q794" s="7"/>
    </row>
    <row r="795" ht="14.25" customHeight="1">
      <c r="Q795" s="7"/>
    </row>
    <row r="796" ht="14.25" customHeight="1">
      <c r="Q796" s="7"/>
    </row>
    <row r="797" ht="14.25" customHeight="1">
      <c r="Q797" s="7"/>
    </row>
    <row r="798" ht="14.25" customHeight="1">
      <c r="Q798" s="7"/>
    </row>
    <row r="799" ht="14.25" customHeight="1">
      <c r="Q799" s="7"/>
    </row>
    <row r="800" ht="14.25" customHeight="1">
      <c r="Q800" s="7"/>
    </row>
    <row r="801" ht="14.25" customHeight="1">
      <c r="Q801" s="7"/>
    </row>
    <row r="802" ht="14.25" customHeight="1">
      <c r="Q802" s="7"/>
    </row>
    <row r="803" ht="14.25" customHeight="1">
      <c r="Q803" s="7"/>
    </row>
    <row r="804" ht="14.25" customHeight="1">
      <c r="Q804" s="7"/>
    </row>
    <row r="805" ht="14.25" customHeight="1">
      <c r="Q805" s="7"/>
    </row>
    <row r="806" ht="14.25" customHeight="1">
      <c r="Q806" s="7"/>
    </row>
    <row r="807" ht="14.25" customHeight="1">
      <c r="Q807" s="7"/>
    </row>
    <row r="808" ht="14.25" customHeight="1">
      <c r="Q808" s="7"/>
    </row>
    <row r="809" ht="14.25" customHeight="1">
      <c r="Q809" s="7"/>
    </row>
    <row r="810" ht="14.25" customHeight="1">
      <c r="Q810" s="7"/>
    </row>
    <row r="811" ht="14.25" customHeight="1">
      <c r="Q811" s="7"/>
    </row>
    <row r="812" ht="14.25" customHeight="1">
      <c r="Q812" s="7"/>
    </row>
    <row r="813" ht="14.25" customHeight="1">
      <c r="Q813" s="7"/>
    </row>
    <row r="814" ht="14.25" customHeight="1">
      <c r="Q814" s="7"/>
    </row>
    <row r="815" ht="14.25" customHeight="1">
      <c r="Q815" s="7"/>
    </row>
    <row r="816" ht="14.25" customHeight="1">
      <c r="Q816" s="7"/>
    </row>
    <row r="817" ht="14.25" customHeight="1">
      <c r="Q817" s="7"/>
    </row>
    <row r="818" ht="14.25" customHeight="1">
      <c r="Q818" s="7"/>
    </row>
    <row r="819" ht="14.25" customHeight="1">
      <c r="Q819" s="7"/>
    </row>
    <row r="820" ht="14.25" customHeight="1">
      <c r="Q820" s="7"/>
    </row>
    <row r="821" ht="14.25" customHeight="1">
      <c r="Q821" s="7"/>
    </row>
    <row r="822" ht="14.25" customHeight="1">
      <c r="Q822" s="7"/>
    </row>
    <row r="823" ht="14.25" customHeight="1">
      <c r="Q823" s="7"/>
    </row>
    <row r="824" ht="14.25" customHeight="1">
      <c r="Q824" s="7"/>
    </row>
    <row r="825" ht="14.25" customHeight="1">
      <c r="Q825" s="7"/>
    </row>
    <row r="826" ht="14.25" customHeight="1">
      <c r="Q826" s="7"/>
    </row>
    <row r="827" ht="14.25" customHeight="1">
      <c r="Q827" s="7"/>
    </row>
    <row r="828" ht="14.25" customHeight="1">
      <c r="Q828" s="7"/>
    </row>
    <row r="829" ht="14.25" customHeight="1">
      <c r="Q829" s="7"/>
    </row>
    <row r="830" ht="14.25" customHeight="1">
      <c r="Q830" s="7"/>
    </row>
    <row r="831" ht="14.25" customHeight="1">
      <c r="Q831" s="7"/>
    </row>
    <row r="832" ht="14.25" customHeight="1">
      <c r="Q832" s="7"/>
    </row>
    <row r="833" ht="14.25" customHeight="1">
      <c r="Q833" s="7"/>
    </row>
    <row r="834" ht="14.25" customHeight="1">
      <c r="Q834" s="7"/>
    </row>
    <row r="835" ht="14.25" customHeight="1">
      <c r="Q835" s="7"/>
    </row>
    <row r="836" ht="14.25" customHeight="1">
      <c r="Q836" s="7"/>
    </row>
    <row r="837" ht="14.25" customHeight="1">
      <c r="Q837" s="7"/>
    </row>
    <row r="838" ht="14.25" customHeight="1">
      <c r="Q838" s="7"/>
    </row>
    <row r="839" ht="14.25" customHeight="1">
      <c r="Q839" s="7"/>
    </row>
    <row r="840" ht="14.25" customHeight="1">
      <c r="Q840" s="7"/>
    </row>
    <row r="841" ht="14.25" customHeight="1">
      <c r="Q841" s="7"/>
    </row>
    <row r="842" ht="14.25" customHeight="1">
      <c r="Q842" s="7"/>
    </row>
    <row r="843" ht="14.25" customHeight="1">
      <c r="Q843" s="7"/>
    </row>
    <row r="844" ht="14.25" customHeight="1">
      <c r="Q844" s="7"/>
    </row>
    <row r="845" ht="14.25" customHeight="1">
      <c r="Q845" s="7"/>
    </row>
    <row r="846" ht="14.25" customHeight="1">
      <c r="Q846" s="7"/>
    </row>
    <row r="847" ht="14.25" customHeight="1">
      <c r="Q847" s="7"/>
    </row>
    <row r="848" ht="14.25" customHeight="1">
      <c r="Q848" s="7"/>
    </row>
    <row r="849" ht="14.25" customHeight="1">
      <c r="Q849" s="7"/>
    </row>
    <row r="850" ht="14.25" customHeight="1">
      <c r="Q850" s="7"/>
    </row>
    <row r="851" ht="14.25" customHeight="1">
      <c r="Q851" s="7"/>
    </row>
    <row r="852" ht="14.25" customHeight="1">
      <c r="Q852" s="7"/>
    </row>
    <row r="853" ht="14.25" customHeight="1">
      <c r="Q853" s="7"/>
    </row>
    <row r="854" ht="14.25" customHeight="1">
      <c r="Q854" s="7"/>
    </row>
    <row r="855" ht="14.25" customHeight="1">
      <c r="Q855" s="7"/>
    </row>
    <row r="856" ht="14.25" customHeight="1">
      <c r="Q856" s="7"/>
    </row>
    <row r="857" ht="14.25" customHeight="1">
      <c r="Q857" s="7"/>
    </row>
    <row r="858" ht="14.25" customHeight="1">
      <c r="Q858" s="7"/>
    </row>
    <row r="859" ht="14.25" customHeight="1">
      <c r="Q859" s="7"/>
    </row>
    <row r="860" ht="14.25" customHeight="1">
      <c r="Q860" s="7"/>
    </row>
    <row r="861" ht="14.25" customHeight="1">
      <c r="Q861" s="7"/>
    </row>
    <row r="862" ht="14.25" customHeight="1">
      <c r="Q862" s="7"/>
    </row>
    <row r="863" ht="14.25" customHeight="1">
      <c r="Q863" s="7"/>
    </row>
    <row r="864" ht="14.25" customHeight="1">
      <c r="Q864" s="7"/>
    </row>
    <row r="865" ht="14.25" customHeight="1">
      <c r="Q865" s="7"/>
    </row>
    <row r="866" ht="14.25" customHeight="1">
      <c r="Q866" s="7"/>
    </row>
    <row r="867" ht="14.25" customHeight="1">
      <c r="Q867" s="7"/>
    </row>
    <row r="868" ht="14.25" customHeight="1">
      <c r="Q868" s="7"/>
    </row>
    <row r="869" ht="14.25" customHeight="1">
      <c r="Q869" s="7"/>
    </row>
    <row r="870" ht="14.25" customHeight="1">
      <c r="Q870" s="7"/>
    </row>
    <row r="871" ht="14.25" customHeight="1">
      <c r="Q871" s="7"/>
    </row>
    <row r="872" ht="14.25" customHeight="1">
      <c r="Q872" s="7"/>
    </row>
    <row r="873" ht="14.25" customHeight="1">
      <c r="Q873" s="7"/>
    </row>
    <row r="874" ht="14.25" customHeight="1">
      <c r="Q874" s="7"/>
    </row>
    <row r="875" ht="14.25" customHeight="1">
      <c r="Q875" s="7"/>
    </row>
    <row r="876" ht="14.25" customHeight="1">
      <c r="Q876" s="7"/>
    </row>
    <row r="877" ht="14.25" customHeight="1">
      <c r="Q877" s="7"/>
    </row>
    <row r="878" ht="14.25" customHeight="1">
      <c r="Q878" s="7"/>
    </row>
    <row r="879" ht="14.25" customHeight="1">
      <c r="Q879" s="7"/>
    </row>
    <row r="880" ht="14.25" customHeight="1">
      <c r="Q880" s="7"/>
    </row>
    <row r="881" ht="14.25" customHeight="1">
      <c r="Q881" s="7"/>
    </row>
    <row r="882" ht="14.25" customHeight="1">
      <c r="Q882" s="7"/>
    </row>
    <row r="883" ht="14.25" customHeight="1">
      <c r="Q883" s="7"/>
    </row>
    <row r="884" ht="14.25" customHeight="1">
      <c r="Q884" s="7"/>
    </row>
    <row r="885" ht="14.25" customHeight="1">
      <c r="Q885" s="7"/>
    </row>
    <row r="886" ht="14.25" customHeight="1">
      <c r="Q886" s="7"/>
    </row>
    <row r="887" ht="14.25" customHeight="1">
      <c r="Q887" s="7"/>
    </row>
    <row r="888" ht="14.25" customHeight="1">
      <c r="Q888" s="7"/>
    </row>
    <row r="889" ht="14.25" customHeight="1">
      <c r="Q889" s="7"/>
    </row>
    <row r="890" ht="14.25" customHeight="1">
      <c r="Q890" s="7"/>
    </row>
    <row r="891" ht="14.25" customHeight="1">
      <c r="Q891" s="7"/>
    </row>
    <row r="892" ht="14.25" customHeight="1">
      <c r="Q892" s="7"/>
    </row>
    <row r="893" ht="14.25" customHeight="1">
      <c r="Q893" s="7"/>
    </row>
    <row r="894" ht="14.25" customHeight="1">
      <c r="Q894" s="7"/>
    </row>
    <row r="895" ht="14.25" customHeight="1">
      <c r="Q895" s="7"/>
    </row>
    <row r="896" ht="14.25" customHeight="1">
      <c r="Q896" s="7"/>
    </row>
    <row r="897" ht="14.25" customHeight="1">
      <c r="Q897" s="7"/>
    </row>
    <row r="898" ht="14.25" customHeight="1">
      <c r="Q898" s="7"/>
    </row>
    <row r="899" ht="14.25" customHeight="1">
      <c r="Q899" s="7"/>
    </row>
    <row r="900" ht="14.25" customHeight="1">
      <c r="Q900" s="7"/>
    </row>
    <row r="901" ht="14.25" customHeight="1">
      <c r="Q901" s="7"/>
    </row>
    <row r="902" ht="14.25" customHeight="1">
      <c r="Q902" s="7"/>
    </row>
    <row r="903" ht="14.25" customHeight="1">
      <c r="Q903" s="7"/>
    </row>
    <row r="904" ht="14.25" customHeight="1">
      <c r="Q904" s="7"/>
    </row>
    <row r="905" ht="14.25" customHeight="1">
      <c r="Q905" s="7"/>
    </row>
    <row r="906" ht="14.25" customHeight="1">
      <c r="Q906" s="7"/>
    </row>
    <row r="907" ht="14.25" customHeight="1">
      <c r="Q907" s="7"/>
    </row>
    <row r="908" ht="14.25" customHeight="1">
      <c r="Q908" s="7"/>
    </row>
    <row r="909" ht="14.25" customHeight="1">
      <c r="Q909" s="7"/>
    </row>
    <row r="910" ht="14.25" customHeight="1">
      <c r="Q910" s="7"/>
    </row>
    <row r="911" ht="14.25" customHeight="1">
      <c r="Q911" s="7"/>
    </row>
    <row r="912" ht="14.25" customHeight="1">
      <c r="Q912" s="7"/>
    </row>
    <row r="913" ht="14.25" customHeight="1">
      <c r="Q913" s="7"/>
    </row>
    <row r="914" ht="14.25" customHeight="1">
      <c r="Q914" s="7"/>
    </row>
    <row r="915" ht="14.25" customHeight="1">
      <c r="Q915" s="7"/>
    </row>
    <row r="916" ht="14.25" customHeight="1">
      <c r="Q916" s="7"/>
    </row>
    <row r="917" ht="14.25" customHeight="1">
      <c r="Q917" s="7"/>
    </row>
    <row r="918" ht="14.25" customHeight="1">
      <c r="Q918" s="7"/>
    </row>
    <row r="919" ht="14.25" customHeight="1">
      <c r="Q919" s="7"/>
    </row>
    <row r="920" ht="14.25" customHeight="1">
      <c r="Q920" s="7"/>
    </row>
    <row r="921" ht="14.25" customHeight="1">
      <c r="Q921" s="7"/>
    </row>
    <row r="922" ht="14.25" customHeight="1">
      <c r="Q922" s="7"/>
    </row>
    <row r="923" ht="14.25" customHeight="1">
      <c r="Q923" s="7"/>
    </row>
    <row r="924" ht="14.25" customHeight="1">
      <c r="Q924" s="7"/>
    </row>
    <row r="925" ht="14.25" customHeight="1">
      <c r="Q925" s="7"/>
    </row>
    <row r="926" ht="14.25" customHeight="1">
      <c r="Q926" s="7"/>
    </row>
    <row r="927" ht="14.25" customHeight="1">
      <c r="Q927" s="7"/>
    </row>
    <row r="928" ht="14.25" customHeight="1">
      <c r="Q928" s="7"/>
    </row>
    <row r="929" ht="14.25" customHeight="1">
      <c r="Q929" s="7"/>
    </row>
    <row r="930" ht="14.25" customHeight="1">
      <c r="Q930" s="7"/>
    </row>
    <row r="931" ht="14.25" customHeight="1">
      <c r="Q931" s="7"/>
    </row>
    <row r="932" ht="14.25" customHeight="1">
      <c r="Q932" s="7"/>
    </row>
    <row r="933" ht="14.25" customHeight="1">
      <c r="Q933" s="7"/>
    </row>
    <row r="934" ht="14.25" customHeight="1">
      <c r="Q934" s="7"/>
    </row>
    <row r="935" ht="14.25" customHeight="1">
      <c r="Q935" s="7"/>
    </row>
    <row r="936" ht="14.25" customHeight="1">
      <c r="Q936" s="7"/>
    </row>
    <row r="937" ht="14.25" customHeight="1">
      <c r="Q937" s="7"/>
    </row>
    <row r="938" ht="14.25" customHeight="1">
      <c r="Q938" s="7"/>
    </row>
    <row r="939" ht="14.25" customHeight="1">
      <c r="Q939" s="7"/>
    </row>
    <row r="940" ht="14.25" customHeight="1">
      <c r="Q940" s="7"/>
    </row>
    <row r="941" ht="14.25" customHeight="1">
      <c r="Q941" s="7"/>
    </row>
    <row r="942" ht="14.25" customHeight="1">
      <c r="Q942" s="7"/>
    </row>
    <row r="943" ht="14.25" customHeight="1">
      <c r="Q943" s="7"/>
    </row>
    <row r="944" ht="14.25" customHeight="1">
      <c r="Q944" s="7"/>
    </row>
    <row r="945" ht="14.25" customHeight="1">
      <c r="Q945" s="7"/>
    </row>
    <row r="946" ht="14.25" customHeight="1">
      <c r="Q946" s="7"/>
    </row>
    <row r="947" ht="14.25" customHeight="1">
      <c r="Q947" s="7"/>
    </row>
    <row r="948" ht="14.25" customHeight="1">
      <c r="Q948" s="7"/>
    </row>
    <row r="949" ht="14.25" customHeight="1">
      <c r="Q949" s="7"/>
    </row>
    <row r="950" ht="14.25" customHeight="1">
      <c r="Q950" s="7"/>
    </row>
    <row r="951" ht="14.25" customHeight="1">
      <c r="Q951" s="7"/>
    </row>
    <row r="952" ht="14.25" customHeight="1">
      <c r="Q952" s="7"/>
    </row>
    <row r="953" ht="14.25" customHeight="1">
      <c r="Q953" s="7"/>
    </row>
    <row r="954" ht="14.25" customHeight="1">
      <c r="Q954" s="7"/>
    </row>
    <row r="955" ht="14.25" customHeight="1">
      <c r="Q955" s="7"/>
    </row>
    <row r="956" ht="14.25" customHeight="1">
      <c r="Q956" s="7"/>
    </row>
    <row r="957" ht="14.25" customHeight="1">
      <c r="Q957" s="7"/>
    </row>
    <row r="958" ht="14.25" customHeight="1">
      <c r="Q958" s="7"/>
    </row>
    <row r="959" ht="14.25" customHeight="1">
      <c r="Q959" s="7"/>
    </row>
    <row r="960" ht="14.25" customHeight="1">
      <c r="Q960" s="7"/>
    </row>
    <row r="961" ht="14.25" customHeight="1">
      <c r="Q961" s="7"/>
    </row>
    <row r="962" ht="14.25" customHeight="1">
      <c r="Q962" s="7"/>
    </row>
    <row r="963" ht="14.25" customHeight="1">
      <c r="Q963" s="7"/>
    </row>
    <row r="964" ht="14.25" customHeight="1">
      <c r="Q964" s="7"/>
    </row>
    <row r="965" ht="14.25" customHeight="1">
      <c r="Q965" s="7"/>
    </row>
    <row r="966" ht="14.25" customHeight="1">
      <c r="Q966" s="7"/>
    </row>
    <row r="967" ht="14.25" customHeight="1">
      <c r="Q967" s="7"/>
    </row>
    <row r="968" ht="14.25" customHeight="1">
      <c r="Q968" s="7"/>
    </row>
    <row r="969" ht="14.25" customHeight="1">
      <c r="Q969" s="7"/>
    </row>
    <row r="970" ht="14.25" customHeight="1">
      <c r="Q970" s="7"/>
    </row>
    <row r="971" ht="14.25" customHeight="1">
      <c r="Q971" s="7"/>
    </row>
    <row r="972" ht="14.25" customHeight="1">
      <c r="Q972" s="7"/>
    </row>
    <row r="973" ht="14.25" customHeight="1">
      <c r="Q973" s="7"/>
    </row>
    <row r="974" ht="14.25" customHeight="1">
      <c r="Q974" s="7"/>
    </row>
    <row r="975" ht="14.25" customHeight="1">
      <c r="Q975" s="7"/>
    </row>
    <row r="976" ht="14.25" customHeight="1">
      <c r="Q976" s="7"/>
    </row>
    <row r="977" ht="14.25" customHeight="1">
      <c r="Q977" s="7"/>
    </row>
    <row r="978" ht="14.25" customHeight="1">
      <c r="Q978" s="7"/>
    </row>
    <row r="979" ht="14.25" customHeight="1">
      <c r="Q979" s="7"/>
    </row>
    <row r="980" ht="14.25" customHeight="1">
      <c r="Q980" s="7"/>
    </row>
    <row r="981" ht="14.25" customHeight="1">
      <c r="Q981" s="7"/>
    </row>
    <row r="982" ht="14.25" customHeight="1">
      <c r="Q982" s="7"/>
    </row>
    <row r="983" ht="14.25" customHeight="1">
      <c r="Q983" s="7"/>
    </row>
    <row r="984" ht="14.25" customHeight="1">
      <c r="Q984" s="7"/>
    </row>
    <row r="985" ht="14.25" customHeight="1">
      <c r="Q985" s="7"/>
    </row>
    <row r="986" ht="14.25" customHeight="1">
      <c r="Q986" s="7"/>
    </row>
    <row r="987" ht="14.25" customHeight="1">
      <c r="Q987" s="7"/>
    </row>
    <row r="988" ht="14.25" customHeight="1">
      <c r="Q988" s="7"/>
    </row>
    <row r="989" ht="14.25" customHeight="1">
      <c r="Q989" s="7"/>
    </row>
    <row r="990" ht="14.25" customHeight="1">
      <c r="Q990" s="7"/>
    </row>
    <row r="991" ht="14.25" customHeight="1">
      <c r="Q991" s="7"/>
    </row>
    <row r="992" ht="14.25" customHeight="1">
      <c r="Q992" s="7"/>
    </row>
    <row r="993" ht="14.25" customHeight="1">
      <c r="Q993" s="7"/>
    </row>
    <row r="994" ht="14.25" customHeight="1">
      <c r="Q994" s="7"/>
    </row>
    <row r="995" ht="14.25" customHeight="1">
      <c r="Q995" s="7"/>
    </row>
    <row r="996" ht="14.25" customHeight="1">
      <c r="Q996" s="7"/>
    </row>
    <row r="997" ht="14.25" customHeight="1">
      <c r="Q997" s="7"/>
    </row>
    <row r="998" ht="14.25" customHeight="1">
      <c r="Q998" s="7"/>
    </row>
    <row r="999" ht="14.25" customHeight="1">
      <c r="Q999" s="7"/>
    </row>
    <row r="1000" ht="14.25" customHeight="1">
      <c r="Q1000" s="7"/>
    </row>
  </sheetData>
  <mergeCells count="2">
    <mergeCell ref="B34:S34"/>
    <mergeCell ref="B53:S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24.0"/>
    <col customWidth="1" min="4" max="9" width="8.71"/>
    <col customWidth="1" min="10" max="10" width="12.43"/>
    <col customWidth="1" min="11" max="11" width="16.0"/>
    <col customWidth="1" min="12" max="14" width="8.71"/>
    <col customWidth="1" min="15" max="15" width="9.86"/>
    <col customWidth="1" min="16" max="16" width="19.71"/>
    <col customWidth="1" min="17" max="31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27.0" customHeight="1">
      <c r="A2" s="7"/>
      <c r="B2" s="8" t="s">
        <v>290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</row>
    <row r="4" ht="18.0" customHeight="1">
      <c r="A4" s="7"/>
      <c r="B4" s="12" t="s">
        <v>20</v>
      </c>
      <c r="C4" s="13">
        <v>3.2232715032E7</v>
      </c>
      <c r="D4" s="13">
        <v>4.261494836316001E7</v>
      </c>
      <c r="E4" s="13">
        <v>4.021797895906E7</v>
      </c>
      <c r="F4" s="13">
        <v>2.654369410265E7</v>
      </c>
      <c r="G4" s="13">
        <v>2.3255243763970003E7</v>
      </c>
      <c r="H4" s="13">
        <v>1.707407056969E7</v>
      </c>
      <c r="I4" s="13">
        <v>1.289321392659E7</v>
      </c>
      <c r="J4" s="13">
        <v>1.879740272412E7</v>
      </c>
      <c r="K4" s="13">
        <v>207078.38477</v>
      </c>
      <c r="L4" s="13">
        <v>2.049672246423E7</v>
      </c>
      <c r="M4" s="13">
        <v>5048434.77904</v>
      </c>
      <c r="N4" s="13">
        <v>3.039089842935E7</v>
      </c>
      <c r="O4" s="13">
        <v>1.045993700103E7</v>
      </c>
      <c r="P4" s="13">
        <v>2.8023233849965996E8</v>
      </c>
      <c r="R4" s="64">
        <v>3.2232715032E7</v>
      </c>
      <c r="S4" s="13">
        <v>4.261494836316001E7</v>
      </c>
      <c r="T4" s="13">
        <v>4.021797895906E7</v>
      </c>
      <c r="U4" s="13">
        <v>2.654369410265E7</v>
      </c>
      <c r="V4" s="13">
        <v>2.3255243763970003E7</v>
      </c>
      <c r="W4" s="13">
        <v>1.707407056969E7</v>
      </c>
      <c r="X4" s="13">
        <v>1.289321392659E7</v>
      </c>
      <c r="Y4" s="13">
        <v>1.879740272412E7</v>
      </c>
      <c r="Z4" s="13">
        <v>207078.38477</v>
      </c>
      <c r="AA4" s="13">
        <v>2.049672246423E7</v>
      </c>
      <c r="AB4" s="13">
        <v>5048434.77904</v>
      </c>
      <c r="AC4" s="13">
        <v>3.039089842935E7</v>
      </c>
      <c r="AD4" s="13">
        <v>1.045993700103E7</v>
      </c>
      <c r="AE4" s="13">
        <v>2.8023233849965996E8</v>
      </c>
    </row>
    <row r="5" ht="18.0" customHeight="1">
      <c r="A5" s="7"/>
      <c r="B5" s="12" t="s">
        <v>21</v>
      </c>
      <c r="C5" s="14">
        <f t="shared" ref="C5:P5" si="1">C6+C8-(C7*0.4)-(C9*0.3)</f>
        <v>6227443.402</v>
      </c>
      <c r="D5" s="14">
        <f t="shared" si="1"/>
        <v>9640154.89</v>
      </c>
      <c r="E5" s="14">
        <f t="shared" si="1"/>
        <v>7252245.566</v>
      </c>
      <c r="F5" s="14">
        <f t="shared" si="1"/>
        <v>5209401.882</v>
      </c>
      <c r="G5" s="14">
        <f t="shared" si="1"/>
        <v>4329018.039</v>
      </c>
      <c r="H5" s="14">
        <f t="shared" si="1"/>
        <v>2683797.614</v>
      </c>
      <c r="I5" s="14">
        <f t="shared" si="1"/>
        <v>1761584.474</v>
      </c>
      <c r="J5" s="14">
        <f t="shared" si="1"/>
        <v>3032134.928</v>
      </c>
      <c r="K5" s="14">
        <f t="shared" si="1"/>
        <v>46818.98419</v>
      </c>
      <c r="L5" s="14">
        <f t="shared" si="1"/>
        <v>3115639.676</v>
      </c>
      <c r="M5" s="14">
        <f t="shared" si="1"/>
        <v>569068.8491</v>
      </c>
      <c r="N5" s="14">
        <f t="shared" si="1"/>
        <v>2326487.895</v>
      </c>
      <c r="O5" s="14">
        <f t="shared" si="1"/>
        <v>695365.8217</v>
      </c>
      <c r="P5" s="14">
        <f t="shared" si="1"/>
        <v>46889162.02</v>
      </c>
      <c r="R5" s="13">
        <v>3053425.7145100003</v>
      </c>
      <c r="S5" s="13">
        <v>6831673.08936</v>
      </c>
      <c r="T5" s="13">
        <v>3941023.53621</v>
      </c>
      <c r="U5" s="13">
        <v>1938376.11973</v>
      </c>
      <c r="V5" s="13">
        <v>2290165.56372</v>
      </c>
      <c r="W5" s="13">
        <v>1497465.89379</v>
      </c>
      <c r="X5" s="13">
        <v>1605808.96575</v>
      </c>
      <c r="Y5" s="13">
        <v>793164.1332899999</v>
      </c>
      <c r="Z5" s="13">
        <v>62146.269850000004</v>
      </c>
      <c r="AA5" s="13">
        <v>1065339.05647</v>
      </c>
      <c r="AB5" s="13">
        <v>386847.24084</v>
      </c>
      <c r="AC5" s="13">
        <v>1186124.04301</v>
      </c>
      <c r="AD5" s="13">
        <v>571362.3835499999</v>
      </c>
      <c r="AE5" s="13">
        <v>2.5222922010080002E7</v>
      </c>
    </row>
    <row r="6" ht="18.0" customHeight="1">
      <c r="A6" s="7"/>
      <c r="B6" s="17" t="s">
        <v>22</v>
      </c>
      <c r="C6" s="17">
        <v>3053425.7145100003</v>
      </c>
      <c r="D6" s="17">
        <v>6831673.08936</v>
      </c>
      <c r="E6" s="17">
        <v>3941023.53621</v>
      </c>
      <c r="F6" s="17">
        <v>1938376.11973</v>
      </c>
      <c r="G6" s="17">
        <v>2290165.56372</v>
      </c>
      <c r="H6" s="17">
        <v>1497465.89379</v>
      </c>
      <c r="I6" s="17">
        <v>1605808.96575</v>
      </c>
      <c r="J6" s="17">
        <v>793164.1332899999</v>
      </c>
      <c r="K6" s="17">
        <v>62146.269850000004</v>
      </c>
      <c r="L6" s="17">
        <v>1065339.05647</v>
      </c>
      <c r="M6" s="17">
        <v>386847.24084</v>
      </c>
      <c r="N6" s="17">
        <v>1186124.04301</v>
      </c>
      <c r="O6" s="17">
        <v>571362.3835499999</v>
      </c>
      <c r="P6" s="17">
        <v>2.5222922010080002E7</v>
      </c>
      <c r="R6" s="13">
        <v>1835937.1200599999</v>
      </c>
      <c r="S6" s="13">
        <v>4250721.51463</v>
      </c>
      <c r="T6" s="13">
        <v>2371970.26431</v>
      </c>
      <c r="U6" s="13">
        <v>863258.07655</v>
      </c>
      <c r="V6" s="13">
        <v>1279809.91312</v>
      </c>
      <c r="W6" s="13">
        <v>643640.10939</v>
      </c>
      <c r="X6" s="13">
        <v>837920.37038</v>
      </c>
      <c r="Y6" s="13">
        <v>368294.91044</v>
      </c>
      <c r="Z6" s="13">
        <v>44006.8349</v>
      </c>
      <c r="AA6" s="13">
        <v>557645.62566</v>
      </c>
      <c r="AB6" s="13">
        <v>226070.23126</v>
      </c>
      <c r="AC6" s="13">
        <v>385327.83629</v>
      </c>
      <c r="AD6" s="13">
        <v>180730.0</v>
      </c>
      <c r="AE6" s="13">
        <v>1.384533280699E7</v>
      </c>
    </row>
    <row r="7" ht="18.0" customHeight="1">
      <c r="A7" s="7"/>
      <c r="B7" s="19" t="s">
        <v>23</v>
      </c>
      <c r="C7" s="17">
        <v>1835937.1200599999</v>
      </c>
      <c r="D7" s="17">
        <v>4250721.51463</v>
      </c>
      <c r="E7" s="17">
        <v>2371970.26431</v>
      </c>
      <c r="F7" s="17">
        <v>863258.07655</v>
      </c>
      <c r="G7" s="17">
        <v>1279809.91312</v>
      </c>
      <c r="H7" s="17">
        <v>643640.10939</v>
      </c>
      <c r="I7" s="17">
        <v>837920.37038</v>
      </c>
      <c r="J7" s="17">
        <v>368294.91044</v>
      </c>
      <c r="K7" s="17">
        <v>44006.8349</v>
      </c>
      <c r="L7" s="17">
        <v>557645.62566</v>
      </c>
      <c r="M7" s="17">
        <v>226070.23126</v>
      </c>
      <c r="N7" s="17">
        <v>385327.83629</v>
      </c>
      <c r="O7" s="17">
        <v>180730.0</v>
      </c>
      <c r="P7" s="17">
        <v>1.384533280699E7</v>
      </c>
      <c r="R7" s="13">
        <v>4297692.01833</v>
      </c>
      <c r="S7" s="13">
        <v>4900453.543930001</v>
      </c>
      <c r="T7" s="13">
        <v>4610182.80805</v>
      </c>
      <c r="U7" s="13">
        <v>3901853.0996</v>
      </c>
      <c r="V7" s="13">
        <v>2682881.16916</v>
      </c>
      <c r="W7" s="13">
        <v>1520222.39003</v>
      </c>
      <c r="X7" s="13">
        <v>530169.60062</v>
      </c>
      <c r="Y7" s="13">
        <v>2515600.00695</v>
      </c>
      <c r="Z7" s="13">
        <v>3177.67692</v>
      </c>
      <c r="AA7" s="13">
        <v>2404911.3017800003</v>
      </c>
      <c r="AB7" s="13">
        <v>311812.43464</v>
      </c>
      <c r="AC7" s="13">
        <v>1658752.6680899998</v>
      </c>
      <c r="AD7" s="13">
        <v>213340.49278</v>
      </c>
      <c r="AE7" s="13">
        <v>2.955104921088E7</v>
      </c>
    </row>
    <row r="8" ht="18.0" customHeight="1">
      <c r="A8" s="7"/>
      <c r="B8" s="17" t="s">
        <v>24</v>
      </c>
      <c r="C8" s="17">
        <v>4297692.01833</v>
      </c>
      <c r="D8" s="17">
        <v>4900453.543930001</v>
      </c>
      <c r="E8" s="17">
        <v>4610182.80805</v>
      </c>
      <c r="F8" s="17">
        <v>3901853.0996</v>
      </c>
      <c r="G8" s="17">
        <v>2682881.16916</v>
      </c>
      <c r="H8" s="17">
        <v>1520222.39003</v>
      </c>
      <c r="I8" s="17">
        <v>530169.60062</v>
      </c>
      <c r="J8" s="17">
        <v>2515600.00695</v>
      </c>
      <c r="K8" s="17">
        <v>3177.67692</v>
      </c>
      <c r="L8" s="17">
        <v>2404911.3017800003</v>
      </c>
      <c r="M8" s="17">
        <v>311812.43464</v>
      </c>
      <c r="N8" s="17">
        <v>1658752.6680899998</v>
      </c>
      <c r="O8" s="17">
        <v>213340.49278</v>
      </c>
      <c r="P8" s="17">
        <v>2.955104921088E7</v>
      </c>
      <c r="R8" s="13">
        <v>1297664.94251</v>
      </c>
      <c r="S8" s="13">
        <v>1305610.45888</v>
      </c>
      <c r="T8" s="13">
        <v>1167242.2417000001</v>
      </c>
      <c r="U8" s="13">
        <v>951747.02194</v>
      </c>
      <c r="V8" s="13">
        <v>440349.09425</v>
      </c>
      <c r="W8" s="13">
        <v>254782.0859</v>
      </c>
      <c r="X8" s="13">
        <v>130753.14581</v>
      </c>
      <c r="Y8" s="13">
        <v>431037.49431</v>
      </c>
      <c r="Z8" s="13">
        <v>3007.4287200000003</v>
      </c>
      <c r="AA8" s="13">
        <v>438508.10654</v>
      </c>
      <c r="AB8" s="13">
        <v>130542.44619</v>
      </c>
      <c r="AC8" s="13">
        <v>1214192.27283</v>
      </c>
      <c r="AD8" s="13">
        <v>56816.848640000004</v>
      </c>
      <c r="AE8" s="13">
        <v>7822253.58822</v>
      </c>
    </row>
    <row r="9" ht="18.0" customHeight="1">
      <c r="A9" s="7"/>
      <c r="B9" s="19" t="s">
        <v>25</v>
      </c>
      <c r="C9" s="17">
        <v>1297664.94251</v>
      </c>
      <c r="D9" s="17">
        <v>1305610.45888</v>
      </c>
      <c r="E9" s="17">
        <v>1167242.2417000001</v>
      </c>
      <c r="F9" s="17">
        <v>951747.02194</v>
      </c>
      <c r="G9" s="17">
        <v>440349.09425</v>
      </c>
      <c r="H9" s="17">
        <v>254782.0859</v>
      </c>
      <c r="I9" s="17">
        <v>130753.14581</v>
      </c>
      <c r="J9" s="17">
        <v>431037.49431</v>
      </c>
      <c r="K9" s="17">
        <v>3007.4287200000003</v>
      </c>
      <c r="L9" s="17">
        <v>438508.10654</v>
      </c>
      <c r="M9" s="17">
        <v>130542.44619</v>
      </c>
      <c r="N9" s="17">
        <v>1214192.27283</v>
      </c>
      <c r="O9" s="17">
        <v>56816.848640000004</v>
      </c>
      <c r="P9" s="17">
        <v>7822253.58822</v>
      </c>
    </row>
    <row r="10" ht="18.0" customHeight="1">
      <c r="A10" s="7"/>
      <c r="B10" s="12" t="s">
        <v>26</v>
      </c>
      <c r="C10" s="14">
        <f t="shared" ref="C10:P10" si="2">SUM(C11:C13)</f>
        <v>11663191.44</v>
      </c>
      <c r="D10" s="14">
        <f t="shared" si="2"/>
        <v>15636257.86</v>
      </c>
      <c r="E10" s="14">
        <f t="shared" si="2"/>
        <v>15024045.04</v>
      </c>
      <c r="F10" s="14">
        <f t="shared" si="2"/>
        <v>9220682.77</v>
      </c>
      <c r="G10" s="14">
        <f t="shared" si="2"/>
        <v>8489386.729</v>
      </c>
      <c r="H10" s="14">
        <f t="shared" si="2"/>
        <v>5406940.327</v>
      </c>
      <c r="I10" s="14">
        <f t="shared" si="2"/>
        <v>2805633.714</v>
      </c>
      <c r="J10" s="14">
        <f t="shared" si="2"/>
        <v>4229984.566</v>
      </c>
      <c r="K10" s="14">
        <f t="shared" si="2"/>
        <v>55166.18915</v>
      </c>
      <c r="L10" s="14">
        <f t="shared" si="2"/>
        <v>5661030.271</v>
      </c>
      <c r="M10" s="14">
        <f t="shared" si="2"/>
        <v>921665.082</v>
      </c>
      <c r="N10" s="14">
        <f t="shared" si="2"/>
        <v>8846165.161</v>
      </c>
      <c r="O10" s="14">
        <f t="shared" si="2"/>
        <v>1908026.347</v>
      </c>
      <c r="P10" s="14">
        <f t="shared" si="2"/>
        <v>89868175.49</v>
      </c>
      <c r="S10" s="52"/>
    </row>
    <row r="11" ht="18.0" customHeight="1">
      <c r="A11" s="7"/>
      <c r="B11" s="17" t="s">
        <v>27</v>
      </c>
      <c r="C11" s="17">
        <v>4492914.38961</v>
      </c>
      <c r="D11" s="17">
        <v>4400390.527840001</v>
      </c>
      <c r="E11" s="17">
        <v>4867213.93686</v>
      </c>
      <c r="F11" s="17">
        <v>4492923.806720001</v>
      </c>
      <c r="G11" s="17">
        <v>3369763.82898</v>
      </c>
      <c r="H11" s="17">
        <v>2029380.44556</v>
      </c>
      <c r="I11" s="17">
        <v>1079941.35978</v>
      </c>
      <c r="J11" s="17">
        <v>8975.19922</v>
      </c>
      <c r="K11" s="17">
        <v>35013.833490000005</v>
      </c>
      <c r="L11" s="17">
        <v>1165193.86654</v>
      </c>
      <c r="M11" s="17">
        <v>391527.91227</v>
      </c>
      <c r="N11" s="17">
        <v>4125119.0976799997</v>
      </c>
      <c r="O11" s="17">
        <v>26654.22384</v>
      </c>
      <c r="P11" s="17">
        <v>3.048501242839E7</v>
      </c>
    </row>
    <row r="12" ht="18.0" customHeight="1">
      <c r="A12" s="7"/>
      <c r="B12" s="17" t="s">
        <v>28</v>
      </c>
      <c r="C12" s="17">
        <v>7170075.85568</v>
      </c>
      <c r="D12" s="17">
        <v>1.1235702665930001E7</v>
      </c>
      <c r="E12" s="17">
        <v>1.015226140373E7</v>
      </c>
      <c r="F12" s="17">
        <v>4725278.66259</v>
      </c>
      <c r="G12" s="17">
        <v>5118468.87354</v>
      </c>
      <c r="H12" s="17">
        <v>3377162.77052</v>
      </c>
      <c r="I12" s="17">
        <v>1722175.9191400001</v>
      </c>
      <c r="J12" s="17">
        <v>4220678.99518</v>
      </c>
      <c r="K12" s="17">
        <v>20140.304350000002</v>
      </c>
      <c r="L12" s="17">
        <v>4495520.344640001</v>
      </c>
      <c r="M12" s="17">
        <v>529895.49545</v>
      </c>
      <c r="N12" s="17">
        <v>4720956.49679</v>
      </c>
      <c r="O12" s="17">
        <v>1880911.33315</v>
      </c>
      <c r="P12" s="17">
        <v>5.936922912069E7</v>
      </c>
    </row>
    <row r="13" ht="20.25" customHeight="1">
      <c r="A13" s="7"/>
      <c r="B13" s="17" t="s">
        <v>291</v>
      </c>
      <c r="C13" s="17">
        <v>201.19103</v>
      </c>
      <c r="D13" s="17">
        <v>164.66386</v>
      </c>
      <c r="E13" s="17">
        <v>4569.70049</v>
      </c>
      <c r="F13" s="17">
        <v>2480.3007599999996</v>
      </c>
      <c r="G13" s="17">
        <v>1154.02622</v>
      </c>
      <c r="H13" s="17">
        <v>397.11053999999996</v>
      </c>
      <c r="I13" s="17">
        <v>3516.43511</v>
      </c>
      <c r="J13" s="17">
        <v>330.37162</v>
      </c>
      <c r="K13" s="17">
        <v>12.051309999999999</v>
      </c>
      <c r="L13" s="17">
        <v>316.05983000000003</v>
      </c>
      <c r="M13" s="17">
        <v>241.67423000000002</v>
      </c>
      <c r="N13" s="17">
        <v>89.56615</v>
      </c>
      <c r="O13" s="17">
        <v>460.78954999999996</v>
      </c>
      <c r="P13" s="17">
        <v>13933.9407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ht="30.0" customHeight="1">
      <c r="B15" s="10" t="s">
        <v>30</v>
      </c>
      <c r="C15" s="10" t="str">
        <f t="shared" ref="C15:P15" si="3">C3</f>
        <v>BNB</v>
      </c>
      <c r="D15" s="10" t="str">
        <f t="shared" si="3"/>
        <v>BUN</v>
      </c>
      <c r="E15" s="10" t="str">
        <f t="shared" si="3"/>
        <v>BME</v>
      </c>
      <c r="F15" s="10" t="str">
        <f t="shared" si="3"/>
        <v>BIS</v>
      </c>
      <c r="G15" s="10" t="str">
        <f t="shared" si="3"/>
        <v>BCR</v>
      </c>
      <c r="H15" s="10" t="str">
        <f t="shared" si="3"/>
        <v>BGA</v>
      </c>
      <c r="I15" s="10" t="str">
        <f t="shared" si="3"/>
        <v>BEC</v>
      </c>
      <c r="J15" s="10" t="str">
        <f t="shared" si="3"/>
        <v>BSO</v>
      </c>
      <c r="K15" s="10" t="str">
        <f t="shared" si="3"/>
        <v>BNA</v>
      </c>
      <c r="L15" s="10" t="str">
        <f t="shared" si="3"/>
        <v>BIE</v>
      </c>
      <c r="M15" s="10" t="str">
        <f t="shared" si="3"/>
        <v>BFO</v>
      </c>
      <c r="N15" s="10" t="str">
        <f t="shared" si="3"/>
        <v>BFS</v>
      </c>
      <c r="O15" s="10" t="str">
        <f t="shared" si="3"/>
        <v>BPR</v>
      </c>
      <c r="P15" s="10" t="str">
        <f t="shared" si="3"/>
        <v>TOTAL SISTEMA</v>
      </c>
    </row>
    <row r="16" ht="19.5" customHeight="1">
      <c r="B16" s="19" t="s">
        <v>292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</row>
    <row r="17" ht="19.5" customHeight="1">
      <c r="B17" s="26" t="s">
        <v>32</v>
      </c>
      <c r="C17" s="27">
        <f t="shared" ref="C17:P17" si="4">C16*C10</f>
        <v>338232.5517</v>
      </c>
      <c r="D17" s="27">
        <f t="shared" si="4"/>
        <v>453451.4779</v>
      </c>
      <c r="E17" s="27">
        <f t="shared" si="4"/>
        <v>435697.3062</v>
      </c>
      <c r="F17" s="27">
        <f t="shared" si="4"/>
        <v>267399.8003</v>
      </c>
      <c r="G17" s="27">
        <f t="shared" si="4"/>
        <v>246192.2151</v>
      </c>
      <c r="H17" s="27">
        <f t="shared" si="4"/>
        <v>156801.2695</v>
      </c>
      <c r="I17" s="27">
        <f t="shared" si="4"/>
        <v>81363.37771</v>
      </c>
      <c r="J17" s="27">
        <f t="shared" si="4"/>
        <v>122669.5524</v>
      </c>
      <c r="K17" s="27">
        <f t="shared" si="4"/>
        <v>1599.819485</v>
      </c>
      <c r="L17" s="27">
        <f t="shared" si="4"/>
        <v>164169.8779</v>
      </c>
      <c r="M17" s="27">
        <f t="shared" si="4"/>
        <v>26728.28738</v>
      </c>
      <c r="N17" s="27">
        <f t="shared" si="4"/>
        <v>256538.7897</v>
      </c>
      <c r="O17" s="27">
        <f t="shared" si="4"/>
        <v>55332.76405</v>
      </c>
      <c r="P17" s="27">
        <f t="shared" si="4"/>
        <v>2606177.089</v>
      </c>
    </row>
    <row r="18" ht="29.25" customHeight="1">
      <c r="B18" s="29" t="s">
        <v>293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</row>
    <row r="19" ht="21.0" customHeight="1">
      <c r="B19" s="26" t="s">
        <v>34</v>
      </c>
      <c r="C19" s="27">
        <f t="shared" ref="C19:P19" si="5">C9*C18</f>
        <v>908365.4598</v>
      </c>
      <c r="D19" s="27">
        <f t="shared" si="5"/>
        <v>913927.3212</v>
      </c>
      <c r="E19" s="27">
        <f t="shared" si="5"/>
        <v>817069.5692</v>
      </c>
      <c r="F19" s="27">
        <f t="shared" si="5"/>
        <v>666222.9154</v>
      </c>
      <c r="G19" s="27">
        <f t="shared" si="5"/>
        <v>308244.366</v>
      </c>
      <c r="H19" s="27">
        <f t="shared" si="5"/>
        <v>178347.4601</v>
      </c>
      <c r="I19" s="27">
        <f t="shared" si="5"/>
        <v>91527.20207</v>
      </c>
      <c r="J19" s="27">
        <f t="shared" si="5"/>
        <v>301726.246</v>
      </c>
      <c r="K19" s="27">
        <f t="shared" si="5"/>
        <v>2105.200104</v>
      </c>
      <c r="L19" s="27">
        <f t="shared" si="5"/>
        <v>306955.6746</v>
      </c>
      <c r="M19" s="27">
        <f t="shared" si="5"/>
        <v>91379.71233</v>
      </c>
      <c r="N19" s="27">
        <f t="shared" si="5"/>
        <v>849934.591</v>
      </c>
      <c r="O19" s="27">
        <f t="shared" si="5"/>
        <v>39771.79405</v>
      </c>
      <c r="P19" s="27">
        <f t="shared" si="5"/>
        <v>5475577.512</v>
      </c>
    </row>
    <row r="20" ht="31.5" customHeight="1">
      <c r="B20" s="29" t="s">
        <v>294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S20" s="32"/>
    </row>
    <row r="21" ht="20.25" customHeight="1">
      <c r="B21" s="26" t="s">
        <v>36</v>
      </c>
      <c r="C21" s="27">
        <f t="shared" ref="C21:P21" si="6">C20*C4</f>
        <v>1514937.607</v>
      </c>
      <c r="D21" s="27">
        <f t="shared" si="6"/>
        <v>2002902.573</v>
      </c>
      <c r="E21" s="27">
        <f t="shared" si="6"/>
        <v>1890245.011</v>
      </c>
      <c r="F21" s="27">
        <f t="shared" si="6"/>
        <v>1247553.623</v>
      </c>
      <c r="G21" s="27">
        <f t="shared" si="6"/>
        <v>1092996.457</v>
      </c>
      <c r="H21" s="27">
        <f t="shared" si="6"/>
        <v>802481.3168</v>
      </c>
      <c r="I21" s="27">
        <f t="shared" si="6"/>
        <v>605981.0545</v>
      </c>
      <c r="J21" s="27">
        <f t="shared" si="6"/>
        <v>883477.928</v>
      </c>
      <c r="K21" s="27">
        <f t="shared" si="6"/>
        <v>9732.684084</v>
      </c>
      <c r="L21" s="27">
        <f t="shared" si="6"/>
        <v>963345.9558</v>
      </c>
      <c r="M21" s="27">
        <f t="shared" si="6"/>
        <v>237276.4346</v>
      </c>
      <c r="N21" s="27">
        <f t="shared" si="6"/>
        <v>1428372.226</v>
      </c>
      <c r="O21" s="27">
        <f t="shared" si="6"/>
        <v>491617.039</v>
      </c>
      <c r="P21" s="27">
        <f t="shared" si="6"/>
        <v>13170919.91</v>
      </c>
    </row>
    <row r="22" ht="32.25" customHeight="1">
      <c r="B22" s="29" t="s">
        <v>295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ht="42.75" customHeight="1">
      <c r="B24" s="23" t="s">
        <v>39</v>
      </c>
      <c r="C24" s="23" t="str">
        <f t="shared" ref="C24:P24" si="7">C3</f>
        <v>BNB</v>
      </c>
      <c r="D24" s="23" t="str">
        <f t="shared" si="7"/>
        <v>BUN</v>
      </c>
      <c r="E24" s="23" t="str">
        <f t="shared" si="7"/>
        <v>BME</v>
      </c>
      <c r="F24" s="23" t="str">
        <f t="shared" si="7"/>
        <v>BIS</v>
      </c>
      <c r="G24" s="23" t="str">
        <f t="shared" si="7"/>
        <v>BCR</v>
      </c>
      <c r="H24" s="23" t="str">
        <f t="shared" si="7"/>
        <v>BGA</v>
      </c>
      <c r="I24" s="23" t="str">
        <f t="shared" si="7"/>
        <v>BEC</v>
      </c>
      <c r="J24" s="23" t="str">
        <f t="shared" si="7"/>
        <v>BSO</v>
      </c>
      <c r="K24" s="23" t="str">
        <f t="shared" si="7"/>
        <v>BNA</v>
      </c>
      <c r="L24" s="23" t="str">
        <f t="shared" si="7"/>
        <v>BIE</v>
      </c>
      <c r="M24" s="23" t="str">
        <f t="shared" si="7"/>
        <v>BFO</v>
      </c>
      <c r="N24" s="23" t="str">
        <f t="shared" si="7"/>
        <v>BFS</v>
      </c>
      <c r="O24" s="23" t="str">
        <f t="shared" si="7"/>
        <v>BPR</v>
      </c>
      <c r="P24" s="23" t="str">
        <f t="shared" si="7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ht="29.25" customHeight="1">
      <c r="B26" s="39" t="s">
        <v>41</v>
      </c>
      <c r="C26" s="27">
        <f t="shared" ref="C26:P26" si="8">C5-C21</f>
        <v>4712505.796</v>
      </c>
      <c r="D26" s="27">
        <f t="shared" si="8"/>
        <v>7637252.317</v>
      </c>
      <c r="E26" s="27">
        <f t="shared" si="8"/>
        <v>5362000.555</v>
      </c>
      <c r="F26" s="27">
        <f t="shared" si="8"/>
        <v>3961848.259</v>
      </c>
      <c r="G26" s="27">
        <f t="shared" si="8"/>
        <v>3236021.582</v>
      </c>
      <c r="H26" s="27">
        <f t="shared" si="8"/>
        <v>1881316.298</v>
      </c>
      <c r="I26" s="27">
        <f t="shared" si="8"/>
        <v>1155603.42</v>
      </c>
      <c r="J26" s="27">
        <f t="shared" si="8"/>
        <v>2148657</v>
      </c>
      <c r="K26" s="27">
        <f t="shared" si="8"/>
        <v>37086.30011</v>
      </c>
      <c r="L26" s="27">
        <f t="shared" si="8"/>
        <v>2152293.72</v>
      </c>
      <c r="M26" s="27">
        <f t="shared" si="8"/>
        <v>331792.4145</v>
      </c>
      <c r="N26" s="27">
        <f t="shared" si="8"/>
        <v>898115.6686</v>
      </c>
      <c r="O26" s="27">
        <f t="shared" si="8"/>
        <v>203748.7827</v>
      </c>
      <c r="P26" s="27">
        <f t="shared" si="8"/>
        <v>33718242.11</v>
      </c>
    </row>
    <row r="27" ht="18.75" customHeight="1">
      <c r="B27" s="40" t="s">
        <v>42</v>
      </c>
      <c r="C27" s="41">
        <f t="shared" ref="C27:P27" si="9">C26/C17</f>
        <v>13.9327388</v>
      </c>
      <c r="D27" s="41">
        <f t="shared" si="9"/>
        <v>16.84249074</v>
      </c>
      <c r="E27" s="41">
        <f t="shared" si="9"/>
        <v>12.30671037</v>
      </c>
      <c r="F27" s="41">
        <f t="shared" si="9"/>
        <v>14.81619752</v>
      </c>
      <c r="G27" s="41">
        <f t="shared" si="9"/>
        <v>13.14428883</v>
      </c>
      <c r="H27" s="41">
        <f t="shared" si="9"/>
        <v>11.99809353</v>
      </c>
      <c r="I27" s="41">
        <f t="shared" si="9"/>
        <v>14.20299221</v>
      </c>
      <c r="J27" s="41">
        <f t="shared" si="9"/>
        <v>17.51581348</v>
      </c>
      <c r="K27" s="41">
        <f t="shared" si="9"/>
        <v>23.18155295</v>
      </c>
      <c r="L27" s="41">
        <f t="shared" si="9"/>
        <v>13.11016216</v>
      </c>
      <c r="M27" s="41">
        <f t="shared" si="9"/>
        <v>12.41353065</v>
      </c>
      <c r="N27" s="41">
        <f t="shared" si="9"/>
        <v>3.500896179</v>
      </c>
      <c r="O27" s="41">
        <f t="shared" si="9"/>
        <v>3.6822448</v>
      </c>
      <c r="P27" s="41">
        <f t="shared" si="9"/>
        <v>12.93781695</v>
      </c>
    </row>
    <row r="28" ht="18.75" customHeight="1">
      <c r="B28" s="40" t="s">
        <v>43</v>
      </c>
      <c r="C28" s="41">
        <f t="shared" ref="C28:P28" si="10">((C26)/C10)*100</f>
        <v>40.40494252</v>
      </c>
      <c r="D28" s="41">
        <f t="shared" si="10"/>
        <v>48.84322314</v>
      </c>
      <c r="E28" s="41">
        <f t="shared" si="10"/>
        <v>35.68946006</v>
      </c>
      <c r="F28" s="41">
        <f t="shared" si="10"/>
        <v>42.96697282</v>
      </c>
      <c r="G28" s="41">
        <f t="shared" si="10"/>
        <v>38.1184376</v>
      </c>
      <c r="H28" s="41">
        <f t="shared" si="10"/>
        <v>34.79447125</v>
      </c>
      <c r="I28" s="41">
        <f t="shared" si="10"/>
        <v>41.18867742</v>
      </c>
      <c r="J28" s="41">
        <f t="shared" si="10"/>
        <v>50.79585909</v>
      </c>
      <c r="K28" s="41">
        <f t="shared" si="10"/>
        <v>67.22650355</v>
      </c>
      <c r="L28" s="41">
        <f t="shared" si="10"/>
        <v>38.01947026</v>
      </c>
      <c r="M28" s="41">
        <f t="shared" si="10"/>
        <v>35.99923888</v>
      </c>
      <c r="N28" s="41">
        <f t="shared" si="10"/>
        <v>10.15259892</v>
      </c>
      <c r="O28" s="41">
        <f t="shared" si="10"/>
        <v>10.67850992</v>
      </c>
      <c r="P28" s="41">
        <f t="shared" si="10"/>
        <v>37.51966915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ht="28.5" customHeight="1">
      <c r="B30" s="39" t="s">
        <v>45</v>
      </c>
      <c r="C30" s="27">
        <f t="shared" ref="C30:P30" si="11">C6-(0.4*C7)+C19-C21</f>
        <v>1712478.72</v>
      </c>
      <c r="D30" s="27">
        <f t="shared" si="11"/>
        <v>4042409.232</v>
      </c>
      <c r="E30" s="27">
        <f t="shared" si="11"/>
        <v>1919059.989</v>
      </c>
      <c r="F30" s="27">
        <f t="shared" si="11"/>
        <v>1011742.182</v>
      </c>
      <c r="G30" s="27">
        <f t="shared" si="11"/>
        <v>993489.5075</v>
      </c>
      <c r="H30" s="27">
        <f t="shared" si="11"/>
        <v>615875.9934</v>
      </c>
      <c r="I30" s="27">
        <f t="shared" si="11"/>
        <v>756186.9651</v>
      </c>
      <c r="J30" s="27">
        <f t="shared" si="11"/>
        <v>64094.4871</v>
      </c>
      <c r="K30" s="27">
        <f t="shared" si="11"/>
        <v>36916.05191</v>
      </c>
      <c r="L30" s="27">
        <f t="shared" si="11"/>
        <v>185890.525</v>
      </c>
      <c r="M30" s="27">
        <f t="shared" si="11"/>
        <v>150522.4261</v>
      </c>
      <c r="N30" s="27">
        <f t="shared" si="11"/>
        <v>453555.2733</v>
      </c>
      <c r="O30" s="27">
        <f t="shared" si="11"/>
        <v>47225.13855</v>
      </c>
      <c r="P30" s="27">
        <f t="shared" si="11"/>
        <v>11989446.49</v>
      </c>
    </row>
    <row r="31" ht="18.75" customHeight="1">
      <c r="B31" s="40" t="s">
        <v>42</v>
      </c>
      <c r="C31" s="41">
        <f t="shared" ref="C31:P31" si="12">C30/C17</f>
        <v>5.063021614</v>
      </c>
      <c r="D31" s="41">
        <f t="shared" si="12"/>
        <v>8.914755887</v>
      </c>
      <c r="E31" s="41">
        <f t="shared" si="12"/>
        <v>4.404571617</v>
      </c>
      <c r="F31" s="41">
        <f t="shared" si="12"/>
        <v>3.783631029</v>
      </c>
      <c r="G31" s="41">
        <f t="shared" si="12"/>
        <v>4.035422107</v>
      </c>
      <c r="H31" s="41">
        <f t="shared" si="12"/>
        <v>3.927748771</v>
      </c>
      <c r="I31" s="41">
        <f t="shared" si="12"/>
        <v>9.293947553</v>
      </c>
      <c r="J31" s="41">
        <f t="shared" si="12"/>
        <v>0.5224971139</v>
      </c>
      <c r="K31" s="41">
        <f t="shared" si="12"/>
        <v>23.07513582</v>
      </c>
      <c r="L31" s="41">
        <f t="shared" si="12"/>
        <v>1.132305922</v>
      </c>
      <c r="M31" s="41">
        <f t="shared" si="12"/>
        <v>5.631577659</v>
      </c>
      <c r="N31" s="41">
        <f t="shared" si="12"/>
        <v>1.767979314</v>
      </c>
      <c r="O31" s="41">
        <f t="shared" si="12"/>
        <v>0.8534751401</v>
      </c>
      <c r="P31" s="41">
        <f t="shared" si="12"/>
        <v>4.600395936</v>
      </c>
    </row>
    <row r="32" ht="18.75" customHeight="1">
      <c r="B32" s="40" t="s">
        <v>43</v>
      </c>
      <c r="C32" s="41">
        <f t="shared" ref="C32:P32" si="13">((C30/C10)*100)</f>
        <v>14.68276268</v>
      </c>
      <c r="D32" s="41">
        <f t="shared" si="13"/>
        <v>25.85279207</v>
      </c>
      <c r="E32" s="41">
        <f t="shared" si="13"/>
        <v>12.77325769</v>
      </c>
      <c r="F32" s="41">
        <f t="shared" si="13"/>
        <v>10.97252998</v>
      </c>
      <c r="G32" s="41">
        <f t="shared" si="13"/>
        <v>11.70272411</v>
      </c>
      <c r="H32" s="41">
        <f t="shared" si="13"/>
        <v>11.39047143</v>
      </c>
      <c r="I32" s="41">
        <f t="shared" si="13"/>
        <v>26.9524479</v>
      </c>
      <c r="J32" s="41">
        <f t="shared" si="13"/>
        <v>1.51524163</v>
      </c>
      <c r="K32" s="41">
        <f t="shared" si="13"/>
        <v>66.91789387</v>
      </c>
      <c r="L32" s="41">
        <f t="shared" si="13"/>
        <v>3.283687175</v>
      </c>
      <c r="M32" s="41">
        <f t="shared" si="13"/>
        <v>16.33157521</v>
      </c>
      <c r="N32" s="41">
        <f t="shared" si="13"/>
        <v>5.12714001</v>
      </c>
      <c r="O32" s="41">
        <f t="shared" si="13"/>
        <v>2.475077906</v>
      </c>
      <c r="P32" s="41">
        <f t="shared" si="13"/>
        <v>13.34114821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24.71"/>
    <col customWidth="1" min="4" max="9" width="8.71"/>
    <col customWidth="1" min="10" max="10" width="12.43"/>
    <col customWidth="1" min="11" max="11" width="16.0"/>
    <col customWidth="1" min="12" max="13" width="8.71"/>
    <col customWidth="1" min="14" max="14" width="9.86"/>
    <col customWidth="1" min="15" max="15" width="15.14"/>
    <col customWidth="1" min="16" max="16" width="19.71"/>
    <col customWidth="1" min="17" max="32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27.0" customHeight="1">
      <c r="A2" s="7"/>
      <c r="B2" s="8" t="s">
        <v>296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17</v>
      </c>
      <c r="P3" s="11" t="s">
        <v>106</v>
      </c>
    </row>
    <row r="4" ht="18.0" customHeight="1">
      <c r="A4" s="7"/>
      <c r="B4" s="12" t="s">
        <v>20</v>
      </c>
      <c r="C4" s="54">
        <f t="shared" ref="C4:P4" si="1">+R4</f>
        <v>32826632.3</v>
      </c>
      <c r="D4" s="54">
        <f t="shared" si="1"/>
        <v>42005901.62</v>
      </c>
      <c r="E4" s="54">
        <f t="shared" si="1"/>
        <v>40030829.69</v>
      </c>
      <c r="F4" s="54">
        <f t="shared" si="1"/>
        <v>26780288.94</v>
      </c>
      <c r="G4" s="54">
        <f t="shared" si="1"/>
        <v>23638312.33</v>
      </c>
      <c r="H4" s="54">
        <f t="shared" si="1"/>
        <v>16837648.37</v>
      </c>
      <c r="I4" s="54">
        <f t="shared" si="1"/>
        <v>12755181.71</v>
      </c>
      <c r="J4" s="54">
        <f t="shared" si="1"/>
        <v>18883807.61</v>
      </c>
      <c r="K4" s="54">
        <f t="shared" si="1"/>
        <v>202900.8714</v>
      </c>
      <c r="L4" s="54">
        <f t="shared" si="1"/>
        <v>20443383.87</v>
      </c>
      <c r="M4" s="54">
        <f t="shared" si="1"/>
        <v>5092564.416</v>
      </c>
      <c r="N4" s="54">
        <f t="shared" si="1"/>
        <v>29657420.77</v>
      </c>
      <c r="O4" s="54">
        <f t="shared" si="1"/>
        <v>10503276.34</v>
      </c>
      <c r="P4" s="54">
        <f t="shared" si="1"/>
        <v>279658148.8</v>
      </c>
      <c r="R4" s="72">
        <v>3.282663229848E7</v>
      </c>
      <c r="S4" s="72">
        <v>4.200590161754E7</v>
      </c>
      <c r="T4" s="72">
        <v>4.0030829687690005E7</v>
      </c>
      <c r="U4" s="72">
        <v>2.678028894361E7</v>
      </c>
      <c r="V4" s="72">
        <v>2.363831233357E7</v>
      </c>
      <c r="W4" s="72">
        <v>1.683764836589E7</v>
      </c>
      <c r="X4" s="72">
        <v>1.2755181707719998E7</v>
      </c>
      <c r="Y4" s="72">
        <v>1.8883807608900003E7</v>
      </c>
      <c r="Z4" s="72">
        <v>202900.87144</v>
      </c>
      <c r="AA4" s="72">
        <v>2.044338386505E7</v>
      </c>
      <c r="AB4" s="72">
        <v>5092564.41617</v>
      </c>
      <c r="AC4" s="72">
        <v>2.965742077458E7</v>
      </c>
      <c r="AD4" s="72">
        <v>1.050327634225E7</v>
      </c>
      <c r="AE4" s="72">
        <v>2.7965814883289003E8</v>
      </c>
      <c r="AF4" s="13">
        <v>0.0</v>
      </c>
    </row>
    <row r="5" ht="18.0" customHeight="1">
      <c r="A5" s="7"/>
      <c r="B5" s="12" t="s">
        <v>21</v>
      </c>
      <c r="C5" s="14">
        <f t="shared" ref="C5:P5" si="2">C6+C8-(C7*0.4)-(C9*0.3)</f>
        <v>6707740.19</v>
      </c>
      <c r="D5" s="14">
        <f t="shared" si="2"/>
        <v>9295607.94</v>
      </c>
      <c r="E5" s="14">
        <f t="shared" si="2"/>
        <v>7054191.278</v>
      </c>
      <c r="F5" s="14">
        <f t="shared" si="2"/>
        <v>5170599.455</v>
      </c>
      <c r="G5" s="14">
        <f t="shared" si="2"/>
        <v>4539418.735</v>
      </c>
      <c r="H5" s="14">
        <f t="shared" si="2"/>
        <v>2603327.932</v>
      </c>
      <c r="I5" s="14">
        <f t="shared" si="2"/>
        <v>1661746.756</v>
      </c>
      <c r="J5" s="14">
        <f t="shared" si="2"/>
        <v>3112945.693</v>
      </c>
      <c r="K5" s="14">
        <f t="shared" si="2"/>
        <v>39962.6646</v>
      </c>
      <c r="L5" s="14">
        <f t="shared" si="2"/>
        <v>3057245.824</v>
      </c>
      <c r="M5" s="14">
        <f t="shared" si="2"/>
        <v>564673.1943</v>
      </c>
      <c r="N5" s="14">
        <f t="shared" si="2"/>
        <v>1816121.391</v>
      </c>
      <c r="O5" s="14">
        <f t="shared" si="2"/>
        <v>699749.7369</v>
      </c>
      <c r="P5" s="14">
        <f t="shared" si="2"/>
        <v>46323330.79</v>
      </c>
      <c r="R5" s="70">
        <v>3568457.29835</v>
      </c>
      <c r="S5" s="70">
        <v>5999415.38308</v>
      </c>
      <c r="T5" s="70">
        <v>3789942.38641</v>
      </c>
      <c r="U5" s="70">
        <v>2070447.76011</v>
      </c>
      <c r="V5" s="70">
        <v>2561855.1975700003</v>
      </c>
      <c r="W5" s="70">
        <v>1377715.5390899999</v>
      </c>
      <c r="X5" s="70">
        <v>1368899.78273</v>
      </c>
      <c r="Y5" s="70">
        <v>859205.55844</v>
      </c>
      <c r="Z5" s="70">
        <v>49191.661570000004</v>
      </c>
      <c r="AA5" s="70">
        <v>1011662.39678</v>
      </c>
      <c r="AB5" s="70">
        <v>415077.26970999996</v>
      </c>
      <c r="AC5" s="70">
        <v>547216.74026</v>
      </c>
      <c r="AD5" s="70">
        <v>538387.24301</v>
      </c>
      <c r="AE5" s="70">
        <v>2.415747421711E7</v>
      </c>
      <c r="AF5" s="13">
        <v>0.0</v>
      </c>
    </row>
    <row r="6" ht="18.0" customHeight="1">
      <c r="A6" s="7"/>
      <c r="B6" s="17" t="s">
        <v>22</v>
      </c>
      <c r="C6" s="18">
        <f t="shared" ref="C6:P6" si="3">+R5</f>
        <v>3568457.298</v>
      </c>
      <c r="D6" s="18">
        <f t="shared" si="3"/>
        <v>5999415.383</v>
      </c>
      <c r="E6" s="18">
        <f t="shared" si="3"/>
        <v>3789942.386</v>
      </c>
      <c r="F6" s="18">
        <f t="shared" si="3"/>
        <v>2070447.76</v>
      </c>
      <c r="G6" s="18">
        <f t="shared" si="3"/>
        <v>2561855.198</v>
      </c>
      <c r="H6" s="18">
        <f t="shared" si="3"/>
        <v>1377715.539</v>
      </c>
      <c r="I6" s="18">
        <f t="shared" si="3"/>
        <v>1368899.783</v>
      </c>
      <c r="J6" s="18">
        <f t="shared" si="3"/>
        <v>859205.5584</v>
      </c>
      <c r="K6" s="18">
        <f t="shared" si="3"/>
        <v>49191.66157</v>
      </c>
      <c r="L6" s="18">
        <f t="shared" si="3"/>
        <v>1011662.397</v>
      </c>
      <c r="M6" s="18">
        <f t="shared" si="3"/>
        <v>415077.2697</v>
      </c>
      <c r="N6" s="18">
        <f t="shared" si="3"/>
        <v>547216.7403</v>
      </c>
      <c r="O6" s="18">
        <f t="shared" si="3"/>
        <v>538387.243</v>
      </c>
      <c r="P6" s="18">
        <f t="shared" si="3"/>
        <v>24157474.22</v>
      </c>
      <c r="R6" s="69">
        <v>2173299.92427</v>
      </c>
      <c r="S6" s="69">
        <v>3268159.76761</v>
      </c>
      <c r="T6" s="69">
        <v>2501746.0176399997</v>
      </c>
      <c r="U6" s="69">
        <v>1019365.7810900001</v>
      </c>
      <c r="V6" s="69">
        <v>1373048.0541400001</v>
      </c>
      <c r="W6" s="69">
        <v>511742.67643</v>
      </c>
      <c r="X6" s="69">
        <v>586044.7526</v>
      </c>
      <c r="Y6" s="69">
        <v>331248.94191000005</v>
      </c>
      <c r="Z6" s="69">
        <v>29212.72605</v>
      </c>
      <c r="AA6" s="69">
        <v>502951.76637</v>
      </c>
      <c r="AB6" s="69">
        <v>240696.29082</v>
      </c>
      <c r="AC6" s="69">
        <v>125211.35033</v>
      </c>
      <c r="AD6" s="69">
        <v>180730.0</v>
      </c>
      <c r="AE6" s="69">
        <v>1.284345804926E7</v>
      </c>
      <c r="AF6" s="13">
        <v>0.0</v>
      </c>
    </row>
    <row r="7" ht="18.0" customHeight="1">
      <c r="A7" s="7"/>
      <c r="B7" s="19" t="s">
        <v>23</v>
      </c>
      <c r="C7" s="18">
        <f t="shared" ref="C7:P7" si="4">+R6</f>
        <v>2173299.924</v>
      </c>
      <c r="D7" s="18">
        <f t="shared" si="4"/>
        <v>3268159.768</v>
      </c>
      <c r="E7" s="18">
        <f t="shared" si="4"/>
        <v>2501746.018</v>
      </c>
      <c r="F7" s="18">
        <f t="shared" si="4"/>
        <v>1019365.781</v>
      </c>
      <c r="G7" s="18">
        <f t="shared" si="4"/>
        <v>1373048.054</v>
      </c>
      <c r="H7" s="18">
        <f t="shared" si="4"/>
        <v>511742.6764</v>
      </c>
      <c r="I7" s="18">
        <f t="shared" si="4"/>
        <v>586044.7526</v>
      </c>
      <c r="J7" s="18">
        <f t="shared" si="4"/>
        <v>331248.9419</v>
      </c>
      <c r="K7" s="18">
        <f t="shared" si="4"/>
        <v>29212.72605</v>
      </c>
      <c r="L7" s="18">
        <f t="shared" si="4"/>
        <v>502951.7664</v>
      </c>
      <c r="M7" s="18">
        <f t="shared" si="4"/>
        <v>240696.2908</v>
      </c>
      <c r="N7" s="18">
        <f t="shared" si="4"/>
        <v>125211.3503</v>
      </c>
      <c r="O7" s="18">
        <f t="shared" si="4"/>
        <v>180730</v>
      </c>
      <c r="P7" s="18">
        <f t="shared" si="4"/>
        <v>12843458.05</v>
      </c>
      <c r="R7" s="70">
        <v>4382657.6004099995</v>
      </c>
      <c r="S7" s="70">
        <v>5059193.2488400005</v>
      </c>
      <c r="T7" s="70">
        <v>4603738.17863</v>
      </c>
      <c r="U7" s="70">
        <v>3755240.49815</v>
      </c>
      <c r="V7" s="70">
        <v>2668439.09334</v>
      </c>
      <c r="W7" s="70">
        <v>1494300.96597</v>
      </c>
      <c r="X7" s="70">
        <v>575099.61514</v>
      </c>
      <c r="Y7" s="70">
        <v>2523974.11629</v>
      </c>
      <c r="Z7" s="70">
        <v>3435.7407799999996</v>
      </c>
      <c r="AA7" s="70">
        <v>2402152.87055</v>
      </c>
      <c r="AB7" s="70">
        <v>285924.41241000005</v>
      </c>
      <c r="AC7" s="70">
        <v>1644187.60697</v>
      </c>
      <c r="AD7" s="70">
        <v>236929.05393</v>
      </c>
      <c r="AE7" s="70">
        <v>2.963527300141E7</v>
      </c>
      <c r="AF7" s="13">
        <v>0.0</v>
      </c>
    </row>
    <row r="8" ht="18.0" customHeight="1">
      <c r="A8" s="7"/>
      <c r="B8" s="17" t="s">
        <v>24</v>
      </c>
      <c r="C8" s="18">
        <f t="shared" ref="C8:P8" si="5">+R7</f>
        <v>4382657.6</v>
      </c>
      <c r="D8" s="18">
        <f t="shared" si="5"/>
        <v>5059193.249</v>
      </c>
      <c r="E8" s="18">
        <f t="shared" si="5"/>
        <v>4603738.179</v>
      </c>
      <c r="F8" s="18">
        <f t="shared" si="5"/>
        <v>3755240.498</v>
      </c>
      <c r="G8" s="18">
        <f t="shared" si="5"/>
        <v>2668439.093</v>
      </c>
      <c r="H8" s="18">
        <f t="shared" si="5"/>
        <v>1494300.966</v>
      </c>
      <c r="I8" s="18">
        <f t="shared" si="5"/>
        <v>575099.6151</v>
      </c>
      <c r="J8" s="18">
        <f t="shared" si="5"/>
        <v>2523974.116</v>
      </c>
      <c r="K8" s="18">
        <f t="shared" si="5"/>
        <v>3435.74078</v>
      </c>
      <c r="L8" s="18">
        <f t="shared" si="5"/>
        <v>2402152.871</v>
      </c>
      <c r="M8" s="18">
        <f t="shared" si="5"/>
        <v>285924.4124</v>
      </c>
      <c r="N8" s="18">
        <f t="shared" si="5"/>
        <v>1644187.607</v>
      </c>
      <c r="O8" s="18">
        <f t="shared" si="5"/>
        <v>236929.0539</v>
      </c>
      <c r="P8" s="18">
        <f t="shared" si="5"/>
        <v>29635273</v>
      </c>
      <c r="R8" s="69">
        <v>1246849.12864</v>
      </c>
      <c r="S8" s="69">
        <v>1519122.6149300002</v>
      </c>
      <c r="T8" s="69">
        <v>1129302.93429</v>
      </c>
      <c r="U8" s="69">
        <v>824474.96984</v>
      </c>
      <c r="V8" s="69">
        <v>472187.77949</v>
      </c>
      <c r="W8" s="69">
        <v>213305.00827000002</v>
      </c>
      <c r="X8" s="69">
        <v>159449.13612</v>
      </c>
      <c r="Y8" s="69">
        <v>459114.68210000003</v>
      </c>
      <c r="Z8" s="69">
        <v>3265.4911</v>
      </c>
      <c r="AA8" s="69">
        <v>517962.45521</v>
      </c>
      <c r="AB8" s="69">
        <v>133499.90490999998</v>
      </c>
      <c r="AC8" s="69">
        <v>1083994.7196199999</v>
      </c>
      <c r="AD8" s="69">
        <v>10915.2</v>
      </c>
      <c r="AE8" s="69">
        <v>7773444.02452</v>
      </c>
      <c r="AF8" s="13">
        <v>0.0</v>
      </c>
    </row>
    <row r="9" ht="18.0" customHeight="1">
      <c r="A9" s="7"/>
      <c r="B9" s="19" t="s">
        <v>25</v>
      </c>
      <c r="C9" s="18">
        <f t="shared" ref="C9:P9" si="6">+R8</f>
        <v>1246849.129</v>
      </c>
      <c r="D9" s="18">
        <f t="shared" si="6"/>
        <v>1519122.615</v>
      </c>
      <c r="E9" s="18">
        <f t="shared" si="6"/>
        <v>1129302.934</v>
      </c>
      <c r="F9" s="18">
        <f t="shared" si="6"/>
        <v>824474.9698</v>
      </c>
      <c r="G9" s="18">
        <f t="shared" si="6"/>
        <v>472187.7795</v>
      </c>
      <c r="H9" s="18">
        <f t="shared" si="6"/>
        <v>213305.0083</v>
      </c>
      <c r="I9" s="18">
        <f t="shared" si="6"/>
        <v>159449.1361</v>
      </c>
      <c r="J9" s="18">
        <f t="shared" si="6"/>
        <v>459114.6821</v>
      </c>
      <c r="K9" s="18">
        <f t="shared" si="6"/>
        <v>3265.4911</v>
      </c>
      <c r="L9" s="18">
        <f t="shared" si="6"/>
        <v>517962.4552</v>
      </c>
      <c r="M9" s="18">
        <f t="shared" si="6"/>
        <v>133499.9049</v>
      </c>
      <c r="N9" s="18">
        <f t="shared" si="6"/>
        <v>1083994.72</v>
      </c>
      <c r="O9" s="18">
        <f t="shared" si="6"/>
        <v>10915.2</v>
      </c>
      <c r="P9" s="18">
        <f t="shared" si="6"/>
        <v>7773444.025</v>
      </c>
      <c r="R9" s="69">
        <v>5048816.10849</v>
      </c>
      <c r="S9" s="69">
        <v>4091382.5475999997</v>
      </c>
      <c r="T9" s="69">
        <v>5001510.94573</v>
      </c>
      <c r="U9" s="69">
        <v>4628524.96526</v>
      </c>
      <c r="V9" s="69">
        <v>3312618.75886</v>
      </c>
      <c r="W9" s="69">
        <v>1930220.34452</v>
      </c>
      <c r="X9" s="69">
        <v>1073314.38825</v>
      </c>
      <c r="Y9" s="69">
        <v>9931.54017</v>
      </c>
      <c r="Z9" s="69">
        <v>28264.54111</v>
      </c>
      <c r="AA9" s="69">
        <v>1135196.69187</v>
      </c>
      <c r="AB9" s="69">
        <v>368508.26292</v>
      </c>
      <c r="AC9" s="69">
        <v>3980122.63587</v>
      </c>
      <c r="AD9" s="69">
        <v>27290.163510000002</v>
      </c>
      <c r="AE9" s="69">
        <v>3.063570189416E7</v>
      </c>
      <c r="AF9" s="13">
        <v>0.0</v>
      </c>
    </row>
    <row r="10" ht="18.0" customHeight="1">
      <c r="A10" s="7"/>
      <c r="B10" s="12" t="s">
        <v>26</v>
      </c>
      <c r="C10" s="14">
        <f t="shared" ref="C10:P10" si="7">SUM(C11:C13)</f>
        <v>12078846.09</v>
      </c>
      <c r="D10" s="14">
        <f t="shared" si="7"/>
        <v>14876571.9</v>
      </c>
      <c r="E10" s="14">
        <f t="shared" si="7"/>
        <v>14837388.99</v>
      </c>
      <c r="F10" s="14">
        <f t="shared" si="7"/>
        <v>9205953.1</v>
      </c>
      <c r="G10" s="14">
        <f t="shared" si="7"/>
        <v>8254819.299</v>
      </c>
      <c r="H10" s="14">
        <f t="shared" si="7"/>
        <v>5250915.719</v>
      </c>
      <c r="I10" s="14">
        <f t="shared" si="7"/>
        <v>2756981.72</v>
      </c>
      <c r="J10" s="14">
        <f t="shared" si="7"/>
        <v>4208555.038</v>
      </c>
      <c r="K10" s="14">
        <f t="shared" si="7"/>
        <v>49479.84694</v>
      </c>
      <c r="L10" s="14">
        <f t="shared" si="7"/>
        <v>5581338.782</v>
      </c>
      <c r="M10" s="14">
        <f t="shared" si="7"/>
        <v>923374.2086</v>
      </c>
      <c r="N10" s="14">
        <f t="shared" si="7"/>
        <v>8942638.461</v>
      </c>
      <c r="O10" s="14">
        <f t="shared" si="7"/>
        <v>1877788.746</v>
      </c>
      <c r="P10" s="14">
        <f t="shared" si="7"/>
        <v>88844651.89</v>
      </c>
      <c r="R10" s="69">
        <v>7029081.41044</v>
      </c>
      <c r="S10" s="69">
        <v>1.0785081140120002E7</v>
      </c>
      <c r="T10" s="69">
        <v>9834458.547950001</v>
      </c>
      <c r="U10" s="69">
        <v>4577428.13478</v>
      </c>
      <c r="V10" s="69">
        <v>4942137.06891</v>
      </c>
      <c r="W10" s="69">
        <v>3320622.42216</v>
      </c>
      <c r="X10" s="69">
        <v>1680202.10494</v>
      </c>
      <c r="Y10" s="69">
        <v>4197771.68937</v>
      </c>
      <c r="Z10" s="69">
        <v>20819.84014</v>
      </c>
      <c r="AA10" s="69">
        <v>4446053.465</v>
      </c>
      <c r="AB10" s="69">
        <v>554496.44453</v>
      </c>
      <c r="AC10" s="69">
        <v>4962513.26443</v>
      </c>
      <c r="AD10" s="69">
        <v>1850432.6126700002</v>
      </c>
      <c r="AE10" s="69">
        <v>5.8201098145440005E7</v>
      </c>
      <c r="AF10" s="13">
        <v>0.0</v>
      </c>
    </row>
    <row r="11" ht="18.0" customHeight="1">
      <c r="A11" s="7"/>
      <c r="B11" s="17" t="s">
        <v>27</v>
      </c>
      <c r="C11" s="18">
        <f t="shared" ref="C11:P11" si="8">+R9</f>
        <v>5048816.108</v>
      </c>
      <c r="D11" s="18">
        <f t="shared" si="8"/>
        <v>4091382.548</v>
      </c>
      <c r="E11" s="18">
        <f t="shared" si="8"/>
        <v>5001510.946</v>
      </c>
      <c r="F11" s="18">
        <f t="shared" si="8"/>
        <v>4628524.965</v>
      </c>
      <c r="G11" s="18">
        <f t="shared" si="8"/>
        <v>3312618.759</v>
      </c>
      <c r="H11" s="18">
        <f t="shared" si="8"/>
        <v>1930220.345</v>
      </c>
      <c r="I11" s="18">
        <f t="shared" si="8"/>
        <v>1073314.388</v>
      </c>
      <c r="J11" s="18">
        <f t="shared" si="8"/>
        <v>9931.54017</v>
      </c>
      <c r="K11" s="18">
        <f t="shared" si="8"/>
        <v>28264.54111</v>
      </c>
      <c r="L11" s="18">
        <f t="shared" si="8"/>
        <v>1135196.692</v>
      </c>
      <c r="M11" s="18">
        <f t="shared" si="8"/>
        <v>368508.2629</v>
      </c>
      <c r="N11" s="18">
        <f t="shared" si="8"/>
        <v>3980122.636</v>
      </c>
      <c r="O11" s="18">
        <f t="shared" si="8"/>
        <v>27290.16351</v>
      </c>
      <c r="P11" s="18">
        <f t="shared" si="8"/>
        <v>30635701.89</v>
      </c>
      <c r="R11" s="69">
        <v>948.56715</v>
      </c>
      <c r="S11" s="69">
        <v>108.20987</v>
      </c>
      <c r="T11" s="69">
        <v>1419.49426</v>
      </c>
      <c r="U11" s="69">
        <v>0.0</v>
      </c>
      <c r="V11" s="69">
        <v>63.47137</v>
      </c>
      <c r="W11" s="69">
        <v>72.9524</v>
      </c>
      <c r="X11" s="69">
        <v>3465.22638</v>
      </c>
      <c r="Y11" s="69">
        <v>851.80838</v>
      </c>
      <c r="Z11" s="69">
        <v>395.46569</v>
      </c>
      <c r="AA11" s="69">
        <v>88.62514</v>
      </c>
      <c r="AB11" s="69">
        <v>369.50111</v>
      </c>
      <c r="AC11" s="69">
        <v>2.56079</v>
      </c>
      <c r="AD11" s="69">
        <v>65.96991</v>
      </c>
      <c r="AE11" s="69">
        <v>7851.85245</v>
      </c>
      <c r="AF11" s="13">
        <v>0.0</v>
      </c>
    </row>
    <row r="12" ht="18.0" customHeight="1">
      <c r="A12" s="7"/>
      <c r="B12" s="17" t="s">
        <v>28</v>
      </c>
      <c r="C12" s="18">
        <f t="shared" ref="C12:P12" si="9">+R10</f>
        <v>7029081.41</v>
      </c>
      <c r="D12" s="18">
        <f t="shared" si="9"/>
        <v>10785081.14</v>
      </c>
      <c r="E12" s="18">
        <f t="shared" si="9"/>
        <v>9834458.548</v>
      </c>
      <c r="F12" s="18">
        <f t="shared" si="9"/>
        <v>4577428.135</v>
      </c>
      <c r="G12" s="18">
        <f t="shared" si="9"/>
        <v>4942137.069</v>
      </c>
      <c r="H12" s="18">
        <f t="shared" si="9"/>
        <v>3320622.422</v>
      </c>
      <c r="I12" s="18">
        <f t="shared" si="9"/>
        <v>1680202.105</v>
      </c>
      <c r="J12" s="18">
        <f t="shared" si="9"/>
        <v>4197771.689</v>
      </c>
      <c r="K12" s="18">
        <f t="shared" si="9"/>
        <v>20819.84014</v>
      </c>
      <c r="L12" s="18">
        <f t="shared" si="9"/>
        <v>4446053.465</v>
      </c>
      <c r="M12" s="18">
        <f t="shared" si="9"/>
        <v>554496.4445</v>
      </c>
      <c r="N12" s="18">
        <f t="shared" si="9"/>
        <v>4962513.264</v>
      </c>
      <c r="O12" s="18">
        <f t="shared" si="9"/>
        <v>1850432.613</v>
      </c>
      <c r="P12" s="18">
        <f t="shared" si="9"/>
        <v>58201098.15</v>
      </c>
    </row>
    <row r="13" ht="20.25" customHeight="1">
      <c r="A13" s="7"/>
      <c r="B13" s="17" t="s">
        <v>297</v>
      </c>
      <c r="C13" s="18">
        <f t="shared" ref="C13:P13" si="10">+R11</f>
        <v>948.56715</v>
      </c>
      <c r="D13" s="18">
        <f t="shared" si="10"/>
        <v>108.20987</v>
      </c>
      <c r="E13" s="18">
        <f t="shared" si="10"/>
        <v>1419.49426</v>
      </c>
      <c r="F13" s="18">
        <f t="shared" si="10"/>
        <v>0</v>
      </c>
      <c r="G13" s="18">
        <f t="shared" si="10"/>
        <v>63.47137</v>
      </c>
      <c r="H13" s="18">
        <f t="shared" si="10"/>
        <v>72.9524</v>
      </c>
      <c r="I13" s="18">
        <f t="shared" si="10"/>
        <v>3465.22638</v>
      </c>
      <c r="J13" s="18">
        <f t="shared" si="10"/>
        <v>851.80838</v>
      </c>
      <c r="K13" s="18">
        <f t="shared" si="10"/>
        <v>395.46569</v>
      </c>
      <c r="L13" s="18">
        <f t="shared" si="10"/>
        <v>88.62514</v>
      </c>
      <c r="M13" s="18">
        <f t="shared" si="10"/>
        <v>369.50111</v>
      </c>
      <c r="N13" s="18">
        <f t="shared" si="10"/>
        <v>2.56079</v>
      </c>
      <c r="O13" s="18">
        <f t="shared" si="10"/>
        <v>65.96991</v>
      </c>
      <c r="P13" s="18">
        <f t="shared" si="10"/>
        <v>7851.85245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ht="30.0" customHeight="1">
      <c r="B15" s="10" t="s">
        <v>30</v>
      </c>
      <c r="C15" s="10" t="str">
        <f t="shared" ref="C15:P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BPR</v>
      </c>
      <c r="O15" s="10" t="str">
        <f t="shared" si="11"/>
        <v>BFS</v>
      </c>
      <c r="P15" s="10" t="str">
        <f t="shared" si="11"/>
        <v>TOTAL SISTEMA</v>
      </c>
    </row>
    <row r="16" ht="19.5" customHeight="1">
      <c r="B16" s="19" t="s">
        <v>298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1.029</v>
      </c>
      <c r="P16" s="24">
        <v>2.029</v>
      </c>
    </row>
    <row r="17" ht="19.5" customHeight="1">
      <c r="B17" s="26" t="s">
        <v>32</v>
      </c>
      <c r="C17" s="27">
        <f t="shared" ref="C17:P17" si="12">C16*C10</f>
        <v>350286.5365</v>
      </c>
      <c r="D17" s="27">
        <f t="shared" si="12"/>
        <v>431420.585</v>
      </c>
      <c r="E17" s="27">
        <f t="shared" si="12"/>
        <v>430284.2807</v>
      </c>
      <c r="F17" s="27">
        <f t="shared" si="12"/>
        <v>266972.6399</v>
      </c>
      <c r="G17" s="27">
        <f t="shared" si="12"/>
        <v>239389.7597</v>
      </c>
      <c r="H17" s="27">
        <f t="shared" si="12"/>
        <v>152276.5559</v>
      </c>
      <c r="I17" s="27">
        <f t="shared" si="12"/>
        <v>79952.46987</v>
      </c>
      <c r="J17" s="27">
        <f t="shared" si="12"/>
        <v>122048.0961</v>
      </c>
      <c r="K17" s="27">
        <f t="shared" si="12"/>
        <v>1434.915561</v>
      </c>
      <c r="L17" s="27">
        <f t="shared" si="12"/>
        <v>161858.8247</v>
      </c>
      <c r="M17" s="27">
        <f t="shared" si="12"/>
        <v>26777.85205</v>
      </c>
      <c r="N17" s="27">
        <f t="shared" si="12"/>
        <v>259336.5154</v>
      </c>
      <c r="O17" s="27">
        <f t="shared" si="12"/>
        <v>1932244.62</v>
      </c>
      <c r="P17" s="27">
        <f t="shared" si="12"/>
        <v>180265798.7</v>
      </c>
    </row>
    <row r="18" ht="29.25" customHeight="1">
      <c r="B18" s="29" t="s">
        <v>299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1.7</v>
      </c>
      <c r="P18" s="30">
        <v>2.7</v>
      </c>
    </row>
    <row r="19" ht="21.0" customHeight="1">
      <c r="B19" s="26" t="s">
        <v>34</v>
      </c>
      <c r="C19" s="27">
        <f t="shared" ref="C19:P19" si="13">C9*C18</f>
        <v>872794.39</v>
      </c>
      <c r="D19" s="27">
        <f t="shared" si="13"/>
        <v>1063385.83</v>
      </c>
      <c r="E19" s="27">
        <f t="shared" si="13"/>
        <v>790512.054</v>
      </c>
      <c r="F19" s="27">
        <f t="shared" si="13"/>
        <v>577132.4789</v>
      </c>
      <c r="G19" s="27">
        <f t="shared" si="13"/>
        <v>330531.4456</v>
      </c>
      <c r="H19" s="27">
        <f t="shared" si="13"/>
        <v>149313.5058</v>
      </c>
      <c r="I19" s="27">
        <f t="shared" si="13"/>
        <v>111614.3953</v>
      </c>
      <c r="J19" s="27">
        <f t="shared" si="13"/>
        <v>321380.2775</v>
      </c>
      <c r="K19" s="27">
        <f t="shared" si="13"/>
        <v>2285.84377</v>
      </c>
      <c r="L19" s="27">
        <f t="shared" si="13"/>
        <v>362573.7186</v>
      </c>
      <c r="M19" s="27">
        <f t="shared" si="13"/>
        <v>93449.93344</v>
      </c>
      <c r="N19" s="27">
        <f t="shared" si="13"/>
        <v>758796.3037</v>
      </c>
      <c r="O19" s="27">
        <f t="shared" si="13"/>
        <v>18555.84</v>
      </c>
      <c r="P19" s="27">
        <f t="shared" si="13"/>
        <v>20988298.87</v>
      </c>
    </row>
    <row r="20" ht="31.5" customHeight="1">
      <c r="B20" s="29" t="s">
        <v>300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1.047</v>
      </c>
      <c r="P20" s="24">
        <v>2.047</v>
      </c>
      <c r="S20" s="32"/>
    </row>
    <row r="21" ht="20.25" customHeight="1">
      <c r="B21" s="26" t="s">
        <v>36</v>
      </c>
      <c r="C21" s="27">
        <f t="shared" ref="C21:P21" si="14">C20*C4</f>
        <v>1542851.718</v>
      </c>
      <c r="D21" s="27">
        <f t="shared" si="14"/>
        <v>1974277.376</v>
      </c>
      <c r="E21" s="27">
        <f t="shared" si="14"/>
        <v>1881448.995</v>
      </c>
      <c r="F21" s="27">
        <f t="shared" si="14"/>
        <v>1258673.58</v>
      </c>
      <c r="G21" s="27">
        <f t="shared" si="14"/>
        <v>1111000.68</v>
      </c>
      <c r="H21" s="27">
        <f t="shared" si="14"/>
        <v>791369.4732</v>
      </c>
      <c r="I21" s="27">
        <f t="shared" si="14"/>
        <v>599493.5403</v>
      </c>
      <c r="J21" s="27">
        <f t="shared" si="14"/>
        <v>887538.9576</v>
      </c>
      <c r="K21" s="27">
        <f t="shared" si="14"/>
        <v>9536.340958</v>
      </c>
      <c r="L21" s="27">
        <f t="shared" si="14"/>
        <v>960839.0417</v>
      </c>
      <c r="M21" s="27">
        <f t="shared" si="14"/>
        <v>239350.5276</v>
      </c>
      <c r="N21" s="27">
        <f t="shared" si="14"/>
        <v>1393898.776</v>
      </c>
      <c r="O21" s="27">
        <f t="shared" si="14"/>
        <v>10996930.33</v>
      </c>
      <c r="P21" s="27">
        <f t="shared" si="14"/>
        <v>572460230.7</v>
      </c>
    </row>
    <row r="22" ht="32.25" customHeight="1">
      <c r="B22" s="29" t="s">
        <v>301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ht="42.75" customHeight="1">
      <c r="B24" s="23" t="s">
        <v>39</v>
      </c>
      <c r="C24" s="23" t="str">
        <f t="shared" ref="C24:P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BPR</v>
      </c>
      <c r="O24" s="23" t="str">
        <f t="shared" si="15"/>
        <v>BFS</v>
      </c>
      <c r="P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ht="29.25" customHeight="1">
      <c r="B26" s="39" t="s">
        <v>41</v>
      </c>
      <c r="C26" s="27">
        <f t="shared" ref="C26:P26" si="16">C5-C21</f>
        <v>5164888.472</v>
      </c>
      <c r="D26" s="27">
        <f t="shared" si="16"/>
        <v>7321330.564</v>
      </c>
      <c r="E26" s="27">
        <f t="shared" si="16"/>
        <v>5172742.282</v>
      </c>
      <c r="F26" s="27">
        <f t="shared" si="16"/>
        <v>3911925.875</v>
      </c>
      <c r="G26" s="27">
        <f t="shared" si="16"/>
        <v>3428418.056</v>
      </c>
      <c r="H26" s="27">
        <f t="shared" si="16"/>
        <v>1811958.459</v>
      </c>
      <c r="I26" s="27">
        <f t="shared" si="16"/>
        <v>1062253.216</v>
      </c>
      <c r="J26" s="27">
        <f t="shared" si="16"/>
        <v>2225406.736</v>
      </c>
      <c r="K26" s="27">
        <f t="shared" si="16"/>
        <v>30426.32364</v>
      </c>
      <c r="L26" s="27">
        <f t="shared" si="16"/>
        <v>2096406.783</v>
      </c>
      <c r="M26" s="27">
        <f t="shared" si="16"/>
        <v>325322.6668</v>
      </c>
      <c r="N26" s="27">
        <f t="shared" si="16"/>
        <v>422222.6148</v>
      </c>
      <c r="O26" s="27">
        <f t="shared" si="16"/>
        <v>-10297180.59</v>
      </c>
      <c r="P26" s="27">
        <f t="shared" si="16"/>
        <v>-526136899.9</v>
      </c>
    </row>
    <row r="27" ht="18.75" customHeight="1">
      <c r="B27" s="40" t="s">
        <v>42</v>
      </c>
      <c r="C27" s="41">
        <f t="shared" ref="C27:P27" si="17">C26/C17</f>
        <v>14.74475304</v>
      </c>
      <c r="D27" s="41">
        <f t="shared" si="17"/>
        <v>16.97028565</v>
      </c>
      <c r="E27" s="41">
        <f t="shared" si="17"/>
        <v>12.02168546</v>
      </c>
      <c r="F27" s="41">
        <f t="shared" si="17"/>
        <v>14.65290929</v>
      </c>
      <c r="G27" s="41">
        <f t="shared" si="17"/>
        <v>14.32149003</v>
      </c>
      <c r="H27" s="41">
        <f t="shared" si="17"/>
        <v>11.89912951</v>
      </c>
      <c r="I27" s="41">
        <f t="shared" si="17"/>
        <v>13.2860588</v>
      </c>
      <c r="J27" s="41">
        <f t="shared" si="17"/>
        <v>18.23385048</v>
      </c>
      <c r="K27" s="41">
        <f t="shared" si="17"/>
        <v>21.2042607</v>
      </c>
      <c r="L27" s="41">
        <f t="shared" si="17"/>
        <v>12.95206972</v>
      </c>
      <c r="M27" s="41">
        <f t="shared" si="17"/>
        <v>12.14894556</v>
      </c>
      <c r="N27" s="41">
        <f t="shared" si="17"/>
        <v>1.628087792</v>
      </c>
      <c r="O27" s="41">
        <f t="shared" si="17"/>
        <v>-5.329128873</v>
      </c>
      <c r="P27" s="41">
        <f t="shared" si="17"/>
        <v>-2.918672891</v>
      </c>
    </row>
    <row r="28" ht="18.75" customHeight="1">
      <c r="B28" s="40" t="s">
        <v>43</v>
      </c>
      <c r="C28" s="41">
        <f t="shared" ref="C28:P28" si="18">((C26)/C10)*100</f>
        <v>42.7597838</v>
      </c>
      <c r="D28" s="41">
        <f t="shared" si="18"/>
        <v>49.21382839</v>
      </c>
      <c r="E28" s="41">
        <f t="shared" si="18"/>
        <v>34.86288785</v>
      </c>
      <c r="F28" s="41">
        <f t="shared" si="18"/>
        <v>42.49343693</v>
      </c>
      <c r="G28" s="41">
        <f t="shared" si="18"/>
        <v>41.53232108</v>
      </c>
      <c r="H28" s="41">
        <f t="shared" si="18"/>
        <v>34.50747557</v>
      </c>
      <c r="I28" s="41">
        <f t="shared" si="18"/>
        <v>38.52957052</v>
      </c>
      <c r="J28" s="41">
        <f t="shared" si="18"/>
        <v>52.87816639</v>
      </c>
      <c r="K28" s="41">
        <f t="shared" si="18"/>
        <v>61.49235603</v>
      </c>
      <c r="L28" s="41">
        <f t="shared" si="18"/>
        <v>37.5610022</v>
      </c>
      <c r="M28" s="41">
        <f t="shared" si="18"/>
        <v>35.23194213</v>
      </c>
      <c r="N28" s="41">
        <f t="shared" si="18"/>
        <v>4.721454598</v>
      </c>
      <c r="O28" s="41">
        <f t="shared" si="18"/>
        <v>-548.3673611</v>
      </c>
      <c r="P28" s="41">
        <f t="shared" si="18"/>
        <v>-592.1987297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ht="28.5" customHeight="1">
      <c r="B30" s="39" t="s">
        <v>45</v>
      </c>
      <c r="C30" s="27">
        <f t="shared" ref="C30:P30" si="19">C6-(0.4*C7)+C19-C21</f>
        <v>2029080.001</v>
      </c>
      <c r="D30" s="27">
        <f t="shared" si="19"/>
        <v>3781259.93</v>
      </c>
      <c r="E30" s="27">
        <f t="shared" si="19"/>
        <v>1698307.038</v>
      </c>
      <c r="F30" s="27">
        <f t="shared" si="19"/>
        <v>981160.3462</v>
      </c>
      <c r="G30" s="27">
        <f t="shared" si="19"/>
        <v>1232166.742</v>
      </c>
      <c r="H30" s="27">
        <f t="shared" si="19"/>
        <v>530962.5011</v>
      </c>
      <c r="I30" s="27">
        <f t="shared" si="19"/>
        <v>646602.7367</v>
      </c>
      <c r="J30" s="27">
        <f t="shared" si="19"/>
        <v>160547.3015</v>
      </c>
      <c r="K30" s="27">
        <f t="shared" si="19"/>
        <v>30256.07396</v>
      </c>
      <c r="L30" s="27">
        <f t="shared" si="19"/>
        <v>212216.3672</v>
      </c>
      <c r="M30" s="27">
        <f t="shared" si="19"/>
        <v>172898.1593</v>
      </c>
      <c r="N30" s="27">
        <f t="shared" si="19"/>
        <v>-137970.2725</v>
      </c>
      <c r="O30" s="27">
        <f t="shared" si="19"/>
        <v>-10512279.25</v>
      </c>
      <c r="P30" s="27">
        <f t="shared" si="19"/>
        <v>-532451840.8</v>
      </c>
    </row>
    <row r="31" ht="18.75" customHeight="1">
      <c r="B31" s="40" t="s">
        <v>42</v>
      </c>
      <c r="C31" s="41">
        <f t="shared" ref="C31:P31" si="20">C30/C17</f>
        <v>5.792629146</v>
      </c>
      <c r="D31" s="41">
        <f t="shared" si="20"/>
        <v>8.76467202</v>
      </c>
      <c r="E31" s="41">
        <f t="shared" si="20"/>
        <v>3.946941858</v>
      </c>
      <c r="F31" s="41">
        <f t="shared" si="20"/>
        <v>3.67513445</v>
      </c>
      <c r="G31" s="41">
        <f t="shared" si="20"/>
        <v>5.147115497</v>
      </c>
      <c r="H31" s="41">
        <f t="shared" si="20"/>
        <v>3.486830249</v>
      </c>
      <c r="I31" s="41">
        <f t="shared" si="20"/>
        <v>8.087339113</v>
      </c>
      <c r="J31" s="41">
        <f t="shared" si="20"/>
        <v>1.3154429</v>
      </c>
      <c r="K31" s="41">
        <f t="shared" si="20"/>
        <v>21.08561283</v>
      </c>
      <c r="L31" s="41">
        <f t="shared" si="20"/>
        <v>1.311120155</v>
      </c>
      <c r="M31" s="41">
        <f t="shared" si="20"/>
        <v>6.456759823</v>
      </c>
      <c r="N31" s="41">
        <f t="shared" si="20"/>
        <v>-0.532012518</v>
      </c>
      <c r="O31" s="41">
        <f t="shared" si="20"/>
        <v>-5.440449486</v>
      </c>
      <c r="P31" s="41">
        <f t="shared" si="20"/>
        <v>-2.953704167</v>
      </c>
    </row>
    <row r="32" ht="18.75" customHeight="1">
      <c r="B32" s="40" t="s">
        <v>43</v>
      </c>
      <c r="C32" s="41">
        <f t="shared" ref="C32:P32" si="21">((C30/C10)*100)</f>
        <v>16.79862452</v>
      </c>
      <c r="D32" s="41">
        <f t="shared" si="21"/>
        <v>25.41754886</v>
      </c>
      <c r="E32" s="41">
        <f t="shared" si="21"/>
        <v>11.44613139</v>
      </c>
      <c r="F32" s="41">
        <f t="shared" si="21"/>
        <v>10.65788991</v>
      </c>
      <c r="G32" s="41">
        <f t="shared" si="21"/>
        <v>14.92663494</v>
      </c>
      <c r="H32" s="41">
        <f t="shared" si="21"/>
        <v>10.11180772</v>
      </c>
      <c r="I32" s="41">
        <f t="shared" si="21"/>
        <v>23.45328343</v>
      </c>
      <c r="J32" s="41">
        <f t="shared" si="21"/>
        <v>3.814784411</v>
      </c>
      <c r="K32" s="41">
        <f t="shared" si="21"/>
        <v>61.14827719</v>
      </c>
      <c r="L32" s="41">
        <f t="shared" si="21"/>
        <v>3.802248448</v>
      </c>
      <c r="M32" s="41">
        <f t="shared" si="21"/>
        <v>18.72460349</v>
      </c>
      <c r="N32" s="41">
        <f t="shared" si="21"/>
        <v>-1.542836302</v>
      </c>
      <c r="O32" s="41">
        <f t="shared" si="21"/>
        <v>-559.8222521</v>
      </c>
      <c r="P32" s="41">
        <f t="shared" si="21"/>
        <v>-599.3065755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8.71"/>
    <col customWidth="1" min="12" max="14" width="8.71"/>
    <col customWidth="1" min="15" max="15" width="9.86"/>
    <col customWidth="1" min="16" max="16" width="19.71"/>
    <col customWidth="1" min="17" max="31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27.0" customHeight="1">
      <c r="A2" s="7"/>
      <c r="B2" s="8" t="s">
        <v>302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106</v>
      </c>
    </row>
    <row r="4" ht="18.0" customHeight="1">
      <c r="A4" s="7"/>
      <c r="B4" s="12" t="s">
        <v>20</v>
      </c>
      <c r="C4" s="13">
        <v>3.2828230005990002E7</v>
      </c>
      <c r="D4" s="13">
        <v>4.2049705635230005E7</v>
      </c>
      <c r="E4" s="13">
        <v>3.981781928644E7</v>
      </c>
      <c r="F4" s="13">
        <v>2.695020646326E7</v>
      </c>
      <c r="G4" s="13">
        <v>2.384302901839E7</v>
      </c>
      <c r="H4" s="13">
        <v>1.722900889488E7</v>
      </c>
      <c r="I4" s="13">
        <v>1.278527746806E7</v>
      </c>
      <c r="J4" s="13">
        <v>1.9211683447830003E7</v>
      </c>
      <c r="K4" s="13">
        <v>211356.79499000002</v>
      </c>
      <c r="L4" s="13">
        <v>2.063273126945E7</v>
      </c>
      <c r="M4" s="13">
        <v>5072963.85689</v>
      </c>
      <c r="N4" s="13">
        <v>2.772530129713E7</v>
      </c>
      <c r="O4" s="13">
        <v>1.038039767582E7</v>
      </c>
      <c r="P4" s="13">
        <v>2.7873771111436E8</v>
      </c>
      <c r="R4" s="64">
        <v>3.2828230005990002E7</v>
      </c>
      <c r="S4" s="13">
        <v>4.2049705635230005E7</v>
      </c>
      <c r="T4" s="13">
        <v>3.981781928644E7</v>
      </c>
      <c r="U4" s="13">
        <v>2.695020646326E7</v>
      </c>
      <c r="V4" s="13">
        <v>2.384302901839E7</v>
      </c>
      <c r="W4" s="13">
        <v>1.722900889488E7</v>
      </c>
      <c r="X4" s="13">
        <v>1.278527746806E7</v>
      </c>
      <c r="Y4" s="13">
        <v>1.9211683447830003E7</v>
      </c>
      <c r="Z4" s="13">
        <v>211356.79499000002</v>
      </c>
      <c r="AA4" s="13">
        <v>2.063273126945E7</v>
      </c>
      <c r="AB4" s="13">
        <v>5072963.85689</v>
      </c>
      <c r="AC4" s="13">
        <v>2.772530129713E7</v>
      </c>
      <c r="AD4" s="13">
        <v>1.038039767582E7</v>
      </c>
      <c r="AE4" s="13">
        <v>2.7873771111436E8</v>
      </c>
    </row>
    <row r="5" ht="18.0" customHeight="1">
      <c r="A5" s="7"/>
      <c r="B5" s="12" t="s">
        <v>21</v>
      </c>
      <c r="C5" s="14">
        <f t="shared" ref="C5:P5" si="1">C6+C8-(C7*0.4)-(C9*0.3)</f>
        <v>6599656.242</v>
      </c>
      <c r="D5" s="14">
        <f t="shared" si="1"/>
        <v>9220343.493</v>
      </c>
      <c r="E5" s="14">
        <f t="shared" si="1"/>
        <v>6879496.95</v>
      </c>
      <c r="F5" s="14">
        <f t="shared" si="1"/>
        <v>4810354.782</v>
      </c>
      <c r="G5" s="14">
        <f t="shared" si="1"/>
        <v>4115626.009</v>
      </c>
      <c r="H5" s="14">
        <f t="shared" si="1"/>
        <v>2660778.278</v>
      </c>
      <c r="I5" s="14">
        <f t="shared" si="1"/>
        <v>1551706.822</v>
      </c>
      <c r="J5" s="14">
        <f t="shared" si="1"/>
        <v>3306400.549</v>
      </c>
      <c r="K5" s="14">
        <f t="shared" si="1"/>
        <v>41000.45319</v>
      </c>
      <c r="L5" s="14">
        <f t="shared" si="1"/>
        <v>2772956.87</v>
      </c>
      <c r="M5" s="14">
        <f t="shared" si="1"/>
        <v>556628.8396</v>
      </c>
      <c r="N5" s="14">
        <f t="shared" si="1"/>
        <v>1161098.181</v>
      </c>
      <c r="O5" s="14">
        <f t="shared" si="1"/>
        <v>597590.3342</v>
      </c>
      <c r="P5" s="14">
        <f t="shared" si="1"/>
        <v>44273637.8</v>
      </c>
      <c r="R5" s="13">
        <v>3500950.93137</v>
      </c>
      <c r="S5" s="13">
        <v>5398124.1616899995</v>
      </c>
      <c r="T5" s="13">
        <v>3657357.98338</v>
      </c>
      <c r="U5" s="13">
        <v>2325994.2285599997</v>
      </c>
      <c r="V5" s="13">
        <v>2149661.04852</v>
      </c>
      <c r="W5" s="13">
        <v>1490346.8625699999</v>
      </c>
      <c r="X5" s="13">
        <v>1216732.98327</v>
      </c>
      <c r="Y5" s="13">
        <v>1200269.00826</v>
      </c>
      <c r="Z5" s="13">
        <v>54145.94703</v>
      </c>
      <c r="AA5" s="13">
        <v>1056701.6861100001</v>
      </c>
      <c r="AB5" s="13">
        <v>360292.75645</v>
      </c>
      <c r="AC5" s="13">
        <v>120706.43433</v>
      </c>
      <c r="AD5" s="13">
        <v>508413.38336000004</v>
      </c>
      <c r="AE5" s="13">
        <v>2.30396974149E7</v>
      </c>
    </row>
    <row r="6" ht="18.0" customHeight="1">
      <c r="A6" s="7"/>
      <c r="B6" s="17" t="s">
        <v>22</v>
      </c>
      <c r="C6" s="17">
        <v>3500950.93137</v>
      </c>
      <c r="D6" s="17">
        <v>5398124.1616899995</v>
      </c>
      <c r="E6" s="17">
        <v>3657357.98338</v>
      </c>
      <c r="F6" s="17">
        <v>2325994.2285599997</v>
      </c>
      <c r="G6" s="17">
        <v>2149661.04852</v>
      </c>
      <c r="H6" s="17">
        <v>1490346.8625699999</v>
      </c>
      <c r="I6" s="17">
        <v>1216732.98327</v>
      </c>
      <c r="J6" s="17">
        <v>1200269.00826</v>
      </c>
      <c r="K6" s="17">
        <v>54145.94703</v>
      </c>
      <c r="L6" s="17">
        <v>1056701.6861100001</v>
      </c>
      <c r="M6" s="17">
        <v>360292.75645</v>
      </c>
      <c r="N6" s="17">
        <v>120706.43433</v>
      </c>
      <c r="O6" s="17">
        <v>508413.38336000004</v>
      </c>
      <c r="P6" s="17">
        <v>2.30396974149E7</v>
      </c>
      <c r="R6" s="13">
        <v>2179791.5982399997</v>
      </c>
      <c r="S6" s="13">
        <v>2585773.3232</v>
      </c>
      <c r="T6" s="13">
        <v>2340110.2831</v>
      </c>
      <c r="U6" s="13">
        <v>1305673.4781099998</v>
      </c>
      <c r="V6" s="13">
        <v>1373210.31433</v>
      </c>
      <c r="W6" s="13">
        <v>689419.19558</v>
      </c>
      <c r="X6" s="13">
        <v>515708.77361000003</v>
      </c>
      <c r="Y6" s="13">
        <v>472860.17663</v>
      </c>
      <c r="Z6" s="13">
        <v>39854.86121</v>
      </c>
      <c r="AA6" s="13">
        <v>553842.0872300001</v>
      </c>
      <c r="AB6" s="13">
        <v>151734.29624</v>
      </c>
      <c r="AC6" s="13">
        <v>17606.42653</v>
      </c>
      <c r="AD6" s="13">
        <v>237730.0</v>
      </c>
      <c r="AE6" s="13">
        <v>1.246331481401E7</v>
      </c>
    </row>
    <row r="7" ht="18.0" customHeight="1">
      <c r="A7" s="7"/>
      <c r="B7" s="19" t="s">
        <v>23</v>
      </c>
      <c r="C7" s="17">
        <v>2179791.5982399997</v>
      </c>
      <c r="D7" s="17">
        <v>2585773.3232</v>
      </c>
      <c r="E7" s="17">
        <v>2340110.2831</v>
      </c>
      <c r="F7" s="17">
        <v>1305673.4781099998</v>
      </c>
      <c r="G7" s="17">
        <v>1373210.31433</v>
      </c>
      <c r="H7" s="17">
        <v>689419.19558</v>
      </c>
      <c r="I7" s="17">
        <v>515708.77361000003</v>
      </c>
      <c r="J7" s="17">
        <v>472860.17663</v>
      </c>
      <c r="K7" s="17">
        <v>39854.86121</v>
      </c>
      <c r="L7" s="17">
        <v>553842.0872300001</v>
      </c>
      <c r="M7" s="17">
        <v>151734.29624</v>
      </c>
      <c r="N7" s="17">
        <v>17606.42653</v>
      </c>
      <c r="O7" s="17">
        <v>237730.0</v>
      </c>
      <c r="P7" s="17">
        <v>1.246331481401E7</v>
      </c>
      <c r="R7" s="13">
        <v>4273352.31389</v>
      </c>
      <c r="S7" s="13">
        <v>5419966.45067</v>
      </c>
      <c r="T7" s="13">
        <v>4513744.89243</v>
      </c>
      <c r="U7" s="13">
        <v>3166093.67608</v>
      </c>
      <c r="V7" s="13">
        <v>2687037.77985</v>
      </c>
      <c r="W7" s="13">
        <v>1598407.62955</v>
      </c>
      <c r="X7" s="13">
        <v>594957.54838</v>
      </c>
      <c r="Y7" s="13">
        <v>2481834.5645700004</v>
      </c>
      <c r="Z7" s="13">
        <v>3944.93372</v>
      </c>
      <c r="AA7" s="13">
        <v>2270304.9537</v>
      </c>
      <c r="AB7" s="13">
        <v>290679.56891000003</v>
      </c>
      <c r="AC7" s="13">
        <v>1296535.9938800002</v>
      </c>
      <c r="AD7" s="13">
        <v>229611.27361</v>
      </c>
      <c r="AE7" s="13">
        <v>2.882647157924E7</v>
      </c>
    </row>
    <row r="8" ht="18.0" customHeight="1">
      <c r="A8" s="7"/>
      <c r="B8" s="17" t="s">
        <v>24</v>
      </c>
      <c r="C8" s="17">
        <v>4273352.31389</v>
      </c>
      <c r="D8" s="17">
        <v>5419966.45067</v>
      </c>
      <c r="E8" s="17">
        <v>4513744.89243</v>
      </c>
      <c r="F8" s="17">
        <v>3166093.67608</v>
      </c>
      <c r="G8" s="17">
        <v>2687037.77985</v>
      </c>
      <c r="H8" s="17">
        <v>1598407.62955</v>
      </c>
      <c r="I8" s="17">
        <v>594957.54838</v>
      </c>
      <c r="J8" s="17">
        <v>2481834.5645700004</v>
      </c>
      <c r="K8" s="17">
        <v>3944.93372</v>
      </c>
      <c r="L8" s="17">
        <v>2270304.9537</v>
      </c>
      <c r="M8" s="17">
        <v>290679.56891000003</v>
      </c>
      <c r="N8" s="17">
        <v>1296535.9938800002</v>
      </c>
      <c r="O8" s="17">
        <v>229611.27361</v>
      </c>
      <c r="P8" s="17">
        <v>2.882647157924E7</v>
      </c>
      <c r="R8" s="13">
        <v>1009101.21271</v>
      </c>
      <c r="S8" s="13">
        <v>1878125.9684000001</v>
      </c>
      <c r="T8" s="13">
        <v>1185206.04258</v>
      </c>
      <c r="U8" s="13">
        <v>531545.7705</v>
      </c>
      <c r="V8" s="13">
        <v>572628.97762</v>
      </c>
      <c r="W8" s="13">
        <v>507361.7853</v>
      </c>
      <c r="X8" s="13">
        <v>179000.66692</v>
      </c>
      <c r="Y8" s="13">
        <v>621863.1763099999</v>
      </c>
      <c r="Z8" s="13">
        <v>3828.27691</v>
      </c>
      <c r="AA8" s="13">
        <v>1108376.45026</v>
      </c>
      <c r="AB8" s="13">
        <v>112165.89098000001</v>
      </c>
      <c r="AC8" s="13">
        <v>830338.92355</v>
      </c>
      <c r="AD8" s="13">
        <v>151141.07588</v>
      </c>
      <c r="AE8" s="13">
        <v>8690684.21792</v>
      </c>
    </row>
    <row r="9" ht="18.0" customHeight="1">
      <c r="A9" s="7"/>
      <c r="B9" s="19" t="s">
        <v>25</v>
      </c>
      <c r="C9" s="17">
        <v>1009101.21271</v>
      </c>
      <c r="D9" s="17">
        <v>1878125.9684000001</v>
      </c>
      <c r="E9" s="17">
        <v>1185206.04258</v>
      </c>
      <c r="F9" s="17">
        <v>531545.7705</v>
      </c>
      <c r="G9" s="17">
        <v>572628.97762</v>
      </c>
      <c r="H9" s="17">
        <v>507361.7853</v>
      </c>
      <c r="I9" s="17">
        <v>179000.66692</v>
      </c>
      <c r="J9" s="17">
        <v>621863.1763099999</v>
      </c>
      <c r="K9" s="17">
        <v>3828.27691</v>
      </c>
      <c r="L9" s="17">
        <v>1108376.45026</v>
      </c>
      <c r="M9" s="17">
        <v>112165.89098000001</v>
      </c>
      <c r="N9" s="17">
        <v>830338.92355</v>
      </c>
      <c r="O9" s="17">
        <v>151141.07588</v>
      </c>
      <c r="P9" s="17">
        <v>8690684.21792</v>
      </c>
    </row>
    <row r="10" ht="18.0" customHeight="1">
      <c r="A10" s="7"/>
      <c r="B10" s="12" t="s">
        <v>26</v>
      </c>
      <c r="C10" s="14">
        <f t="shared" ref="C10:P10" si="2">SUM(C11:C13)</f>
        <v>11789896.05</v>
      </c>
      <c r="D10" s="14">
        <f t="shared" si="2"/>
        <v>14594594.92</v>
      </c>
      <c r="E10" s="14">
        <f t="shared" si="2"/>
        <v>14194626.55</v>
      </c>
      <c r="F10" s="14">
        <f t="shared" si="2"/>
        <v>8804805.195</v>
      </c>
      <c r="G10" s="14">
        <f t="shared" si="2"/>
        <v>8383213.912</v>
      </c>
      <c r="H10" s="14">
        <f t="shared" si="2"/>
        <v>5210599.26</v>
      </c>
      <c r="I10" s="14">
        <f t="shared" si="2"/>
        <v>2759403.43</v>
      </c>
      <c r="J10" s="14">
        <f t="shared" si="2"/>
        <v>4110666.095</v>
      </c>
      <c r="K10" s="14">
        <f t="shared" si="2"/>
        <v>57245.84552</v>
      </c>
      <c r="L10" s="14">
        <f t="shared" si="2"/>
        <v>5374402.937</v>
      </c>
      <c r="M10" s="14">
        <f t="shared" si="2"/>
        <v>941517.0944</v>
      </c>
      <c r="N10" s="14">
        <f t="shared" si="2"/>
        <v>7591502.7</v>
      </c>
      <c r="O10" s="14">
        <f t="shared" si="2"/>
        <v>1766522.317</v>
      </c>
      <c r="P10" s="14">
        <f t="shared" si="2"/>
        <v>85578996.31</v>
      </c>
      <c r="S10" s="52"/>
    </row>
    <row r="11" ht="18.0" customHeight="1">
      <c r="A11" s="7"/>
      <c r="B11" s="17" t="s">
        <v>27</v>
      </c>
      <c r="C11" s="17">
        <v>5070534.56835</v>
      </c>
      <c r="D11" s="17">
        <v>3854552.9931300003</v>
      </c>
      <c r="E11" s="17">
        <v>4817197.34055</v>
      </c>
      <c r="F11" s="17">
        <v>4384564.67922</v>
      </c>
      <c r="G11" s="17">
        <v>3561865.51971</v>
      </c>
      <c r="H11" s="17">
        <v>2044114.72943</v>
      </c>
      <c r="I11" s="17">
        <v>1129438.8928</v>
      </c>
      <c r="J11" s="17">
        <v>9245.637869999999</v>
      </c>
      <c r="K11" s="17">
        <v>33740.6411</v>
      </c>
      <c r="L11" s="17">
        <v>1076813.66722</v>
      </c>
      <c r="M11" s="17">
        <v>391769.90143</v>
      </c>
      <c r="N11" s="17">
        <v>3427609.12058</v>
      </c>
      <c r="O11" s="17">
        <v>26522.102280000003</v>
      </c>
      <c r="P11" s="17">
        <v>2.982796979367E7</v>
      </c>
    </row>
    <row r="12" ht="18.0" customHeight="1">
      <c r="A12" s="7"/>
      <c r="B12" s="17" t="s">
        <v>28</v>
      </c>
      <c r="C12" s="17">
        <v>6719135.28298</v>
      </c>
      <c r="D12" s="17">
        <v>1.074004193119E7</v>
      </c>
      <c r="E12" s="17">
        <v>9372494.071379999</v>
      </c>
      <c r="F12" s="17">
        <v>4417785.26381</v>
      </c>
      <c r="G12" s="17">
        <v>4820218.39867</v>
      </c>
      <c r="H12" s="17">
        <v>3166091.35433</v>
      </c>
      <c r="I12" s="17">
        <v>1629913.30457</v>
      </c>
      <c r="J12" s="17">
        <v>4100835.9058600003</v>
      </c>
      <c r="K12" s="17">
        <v>23097.67007</v>
      </c>
      <c r="L12" s="17">
        <v>4297260.94315</v>
      </c>
      <c r="M12" s="17">
        <v>549138.14523</v>
      </c>
      <c r="N12" s="17">
        <v>4163801.41011</v>
      </c>
      <c r="O12" s="17">
        <v>1739592.11214</v>
      </c>
      <c r="P12" s="17">
        <v>5.573940579349E7</v>
      </c>
    </row>
    <row r="13" ht="20.25" customHeight="1">
      <c r="A13" s="7"/>
      <c r="B13" s="17" t="s">
        <v>303</v>
      </c>
      <c r="C13" s="17">
        <v>226.20036</v>
      </c>
      <c r="D13" s="17">
        <v>2.9999999999999997E-5</v>
      </c>
      <c r="E13" s="17">
        <v>4935.14115</v>
      </c>
      <c r="F13" s="17">
        <v>2455.25215</v>
      </c>
      <c r="G13" s="17">
        <v>1129.99331</v>
      </c>
      <c r="H13" s="17">
        <v>393.17591</v>
      </c>
      <c r="I13" s="17">
        <v>51.23275</v>
      </c>
      <c r="J13" s="17">
        <v>584.55124</v>
      </c>
      <c r="K13" s="17">
        <v>407.53434999999996</v>
      </c>
      <c r="L13" s="17">
        <v>328.32684</v>
      </c>
      <c r="M13" s="17">
        <v>609.04769</v>
      </c>
      <c r="N13" s="17">
        <v>92.16919</v>
      </c>
      <c r="O13" s="17">
        <v>408.10228</v>
      </c>
      <c r="P13" s="17">
        <v>11620.72725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ht="30.0" customHeight="1">
      <c r="B15" s="10" t="s">
        <v>30</v>
      </c>
      <c r="C15" s="10" t="str">
        <f t="shared" ref="C15:P15" si="3">C3</f>
        <v>BNB</v>
      </c>
      <c r="D15" s="10" t="str">
        <f t="shared" si="3"/>
        <v>BUN</v>
      </c>
      <c r="E15" s="10" t="str">
        <f t="shared" si="3"/>
        <v>BME</v>
      </c>
      <c r="F15" s="10" t="str">
        <f t="shared" si="3"/>
        <v>BIS</v>
      </c>
      <c r="G15" s="10" t="str">
        <f t="shared" si="3"/>
        <v>BCR</v>
      </c>
      <c r="H15" s="10" t="str">
        <f t="shared" si="3"/>
        <v>BGA</v>
      </c>
      <c r="I15" s="10" t="str">
        <f t="shared" si="3"/>
        <v>BEC</v>
      </c>
      <c r="J15" s="10" t="str">
        <f t="shared" si="3"/>
        <v>BSO</v>
      </c>
      <c r="K15" s="10" t="str">
        <f t="shared" si="3"/>
        <v>BNA</v>
      </c>
      <c r="L15" s="10" t="str">
        <f t="shared" si="3"/>
        <v>BIE</v>
      </c>
      <c r="M15" s="10" t="str">
        <f t="shared" si="3"/>
        <v>BFO</v>
      </c>
      <c r="N15" s="10" t="str">
        <f t="shared" si="3"/>
        <v>BFS</v>
      </c>
      <c r="O15" s="10" t="str">
        <f t="shared" si="3"/>
        <v>BPR</v>
      </c>
      <c r="P15" s="10" t="str">
        <f t="shared" si="3"/>
        <v>TOTAL SISTEMA</v>
      </c>
    </row>
    <row r="16" ht="19.5" customHeight="1">
      <c r="B16" s="19" t="s">
        <v>304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</row>
    <row r="17" ht="19.5" customHeight="1">
      <c r="B17" s="26" t="s">
        <v>32</v>
      </c>
      <c r="C17" s="27">
        <f t="shared" ref="C17:P17" si="4">C16*C10</f>
        <v>341906.9855</v>
      </c>
      <c r="D17" s="27">
        <f t="shared" si="4"/>
        <v>423243.2528</v>
      </c>
      <c r="E17" s="27">
        <f t="shared" si="4"/>
        <v>411644.17</v>
      </c>
      <c r="F17" s="27">
        <f t="shared" si="4"/>
        <v>255339.3507</v>
      </c>
      <c r="G17" s="27">
        <f t="shared" si="4"/>
        <v>243113.2034</v>
      </c>
      <c r="H17" s="27">
        <f t="shared" si="4"/>
        <v>151107.3785</v>
      </c>
      <c r="I17" s="27">
        <f t="shared" si="4"/>
        <v>80022.69947</v>
      </c>
      <c r="J17" s="27">
        <f t="shared" si="4"/>
        <v>119209.3168</v>
      </c>
      <c r="K17" s="27">
        <f t="shared" si="4"/>
        <v>1660.12952</v>
      </c>
      <c r="L17" s="27">
        <f t="shared" si="4"/>
        <v>155857.6852</v>
      </c>
      <c r="M17" s="27">
        <f t="shared" si="4"/>
        <v>27303.99574</v>
      </c>
      <c r="N17" s="27">
        <f t="shared" si="4"/>
        <v>220153.5783</v>
      </c>
      <c r="O17" s="27">
        <f t="shared" si="4"/>
        <v>51229.14718</v>
      </c>
      <c r="P17" s="27">
        <f t="shared" si="4"/>
        <v>2481790.893</v>
      </c>
    </row>
    <row r="18" ht="29.25" customHeight="1">
      <c r="B18" s="29" t="s">
        <v>305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</row>
    <row r="19" ht="21.0" customHeight="1">
      <c r="B19" s="26" t="s">
        <v>34</v>
      </c>
      <c r="C19" s="27">
        <f t="shared" ref="C19:P19" si="5">C9*C18</f>
        <v>706370.8489</v>
      </c>
      <c r="D19" s="27">
        <f t="shared" si="5"/>
        <v>1314688.178</v>
      </c>
      <c r="E19" s="27">
        <f t="shared" si="5"/>
        <v>829644.2298</v>
      </c>
      <c r="F19" s="27">
        <f t="shared" si="5"/>
        <v>372082.0394</v>
      </c>
      <c r="G19" s="27">
        <f t="shared" si="5"/>
        <v>400840.2843</v>
      </c>
      <c r="H19" s="27">
        <f t="shared" si="5"/>
        <v>355153.2497</v>
      </c>
      <c r="I19" s="27">
        <f t="shared" si="5"/>
        <v>125300.4668</v>
      </c>
      <c r="J19" s="27">
        <f t="shared" si="5"/>
        <v>435304.2234</v>
      </c>
      <c r="K19" s="27">
        <f t="shared" si="5"/>
        <v>2679.793837</v>
      </c>
      <c r="L19" s="27">
        <f t="shared" si="5"/>
        <v>775863.5152</v>
      </c>
      <c r="M19" s="27">
        <f t="shared" si="5"/>
        <v>78516.12369</v>
      </c>
      <c r="N19" s="27">
        <f t="shared" si="5"/>
        <v>581237.2465</v>
      </c>
      <c r="O19" s="27">
        <f t="shared" si="5"/>
        <v>105798.7531</v>
      </c>
      <c r="P19" s="27">
        <f t="shared" si="5"/>
        <v>6083478.953</v>
      </c>
    </row>
    <row r="20" ht="31.5" customHeight="1">
      <c r="B20" s="29" t="s">
        <v>306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S20" s="32"/>
    </row>
    <row r="21" ht="20.25" customHeight="1">
      <c r="B21" s="26" t="s">
        <v>36</v>
      </c>
      <c r="C21" s="27">
        <f t="shared" ref="C21:P21" si="6">C20*C4</f>
        <v>1542926.81</v>
      </c>
      <c r="D21" s="27">
        <f t="shared" si="6"/>
        <v>1976336.165</v>
      </c>
      <c r="E21" s="27">
        <f t="shared" si="6"/>
        <v>1871437.506</v>
      </c>
      <c r="F21" s="27">
        <f t="shared" si="6"/>
        <v>1266659.704</v>
      </c>
      <c r="G21" s="27">
        <f t="shared" si="6"/>
        <v>1120622.364</v>
      </c>
      <c r="H21" s="27">
        <f t="shared" si="6"/>
        <v>809763.4181</v>
      </c>
      <c r="I21" s="27">
        <f t="shared" si="6"/>
        <v>600908.041</v>
      </c>
      <c r="J21" s="27">
        <f t="shared" si="6"/>
        <v>902949.122</v>
      </c>
      <c r="K21" s="27">
        <f t="shared" si="6"/>
        <v>9933.769365</v>
      </c>
      <c r="L21" s="27">
        <f t="shared" si="6"/>
        <v>969738.3697</v>
      </c>
      <c r="M21" s="27">
        <f t="shared" si="6"/>
        <v>238429.3013</v>
      </c>
      <c r="N21" s="27">
        <f t="shared" si="6"/>
        <v>1303089.161</v>
      </c>
      <c r="O21" s="27">
        <f t="shared" si="6"/>
        <v>487878.6908</v>
      </c>
      <c r="P21" s="27">
        <f t="shared" si="6"/>
        <v>13100672.42</v>
      </c>
    </row>
    <row r="22" ht="32.25" customHeight="1">
      <c r="B22" s="29" t="s">
        <v>307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ht="42.75" customHeight="1">
      <c r="B24" s="23" t="s">
        <v>39</v>
      </c>
      <c r="C24" s="23" t="str">
        <f t="shared" ref="C24:P24" si="7">C3</f>
        <v>BNB</v>
      </c>
      <c r="D24" s="23" t="str">
        <f t="shared" si="7"/>
        <v>BUN</v>
      </c>
      <c r="E24" s="23" t="str">
        <f t="shared" si="7"/>
        <v>BME</v>
      </c>
      <c r="F24" s="23" t="str">
        <f t="shared" si="7"/>
        <v>BIS</v>
      </c>
      <c r="G24" s="23" t="str">
        <f t="shared" si="7"/>
        <v>BCR</v>
      </c>
      <c r="H24" s="23" t="str">
        <f t="shared" si="7"/>
        <v>BGA</v>
      </c>
      <c r="I24" s="23" t="str">
        <f t="shared" si="7"/>
        <v>BEC</v>
      </c>
      <c r="J24" s="23" t="str">
        <f t="shared" si="7"/>
        <v>BSO</v>
      </c>
      <c r="K24" s="23" t="str">
        <f t="shared" si="7"/>
        <v>BNA</v>
      </c>
      <c r="L24" s="23" t="str">
        <f t="shared" si="7"/>
        <v>BIE</v>
      </c>
      <c r="M24" s="23" t="str">
        <f t="shared" si="7"/>
        <v>BFO</v>
      </c>
      <c r="N24" s="23" t="str">
        <f t="shared" si="7"/>
        <v>BFS</v>
      </c>
      <c r="O24" s="23" t="str">
        <f t="shared" si="7"/>
        <v>BPR</v>
      </c>
      <c r="P24" s="23" t="str">
        <f t="shared" si="7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ht="29.25" customHeight="1">
      <c r="B26" s="39" t="s">
        <v>41</v>
      </c>
      <c r="C26" s="27">
        <f t="shared" ref="C26:P26" si="8">C5-C21</f>
        <v>5056729.432</v>
      </c>
      <c r="D26" s="27">
        <f t="shared" si="8"/>
        <v>7244007.328</v>
      </c>
      <c r="E26" s="27">
        <f t="shared" si="8"/>
        <v>5008059.443</v>
      </c>
      <c r="F26" s="27">
        <f t="shared" si="8"/>
        <v>3543695.078</v>
      </c>
      <c r="G26" s="27">
        <f t="shared" si="8"/>
        <v>2995003.645</v>
      </c>
      <c r="H26" s="27">
        <f t="shared" si="8"/>
        <v>1851014.86</v>
      </c>
      <c r="I26" s="27">
        <f t="shared" si="8"/>
        <v>950798.7811</v>
      </c>
      <c r="J26" s="27">
        <f t="shared" si="8"/>
        <v>2403451.427</v>
      </c>
      <c r="K26" s="27">
        <f t="shared" si="8"/>
        <v>31066.68383</v>
      </c>
      <c r="L26" s="27">
        <f t="shared" si="8"/>
        <v>1803218.5</v>
      </c>
      <c r="M26" s="27">
        <f t="shared" si="8"/>
        <v>318199.5383</v>
      </c>
      <c r="N26" s="27">
        <f t="shared" si="8"/>
        <v>-141990.9804</v>
      </c>
      <c r="O26" s="27">
        <f t="shared" si="8"/>
        <v>109711.6434</v>
      </c>
      <c r="P26" s="27">
        <f t="shared" si="8"/>
        <v>31172965.38</v>
      </c>
    </row>
    <row r="27" ht="18.75" customHeight="1">
      <c r="B27" s="40" t="s">
        <v>42</v>
      </c>
      <c r="C27" s="41">
        <f t="shared" ref="C27:P27" si="9">C26/C17</f>
        <v>14.78978098</v>
      </c>
      <c r="D27" s="41">
        <f t="shared" si="9"/>
        <v>17.11547031</v>
      </c>
      <c r="E27" s="41">
        <f t="shared" si="9"/>
        <v>12.16599143</v>
      </c>
      <c r="F27" s="41">
        <f t="shared" si="9"/>
        <v>13.87837429</v>
      </c>
      <c r="G27" s="41">
        <f t="shared" si="9"/>
        <v>12.3193788</v>
      </c>
      <c r="H27" s="41">
        <f t="shared" si="9"/>
        <v>12.24966562</v>
      </c>
      <c r="I27" s="41">
        <f t="shared" si="9"/>
        <v>11.88161343</v>
      </c>
      <c r="J27" s="41">
        <f t="shared" si="9"/>
        <v>20.16160727</v>
      </c>
      <c r="K27" s="41">
        <f t="shared" si="9"/>
        <v>18.71340968</v>
      </c>
      <c r="L27" s="41">
        <f t="shared" si="9"/>
        <v>11.56964764</v>
      </c>
      <c r="M27" s="41">
        <f t="shared" si="9"/>
        <v>11.65395502</v>
      </c>
      <c r="N27" s="41">
        <f t="shared" si="9"/>
        <v>-0.6449633094</v>
      </c>
      <c r="O27" s="41">
        <f t="shared" si="9"/>
        <v>2.141586372</v>
      </c>
      <c r="P27" s="41">
        <f t="shared" si="9"/>
        <v>12.56067361</v>
      </c>
    </row>
    <row r="28" ht="18.75" customHeight="1">
      <c r="B28" s="40" t="s">
        <v>43</v>
      </c>
      <c r="C28" s="41">
        <f t="shared" ref="C28:P28" si="10">((C26)/C10)*100</f>
        <v>42.89036485</v>
      </c>
      <c r="D28" s="41">
        <f t="shared" si="10"/>
        <v>49.6348639</v>
      </c>
      <c r="E28" s="41">
        <f t="shared" si="10"/>
        <v>35.28137514</v>
      </c>
      <c r="F28" s="41">
        <f t="shared" si="10"/>
        <v>40.24728543</v>
      </c>
      <c r="G28" s="41">
        <f t="shared" si="10"/>
        <v>35.72619853</v>
      </c>
      <c r="H28" s="41">
        <f t="shared" si="10"/>
        <v>35.52403031</v>
      </c>
      <c r="I28" s="41">
        <f t="shared" si="10"/>
        <v>34.45667896</v>
      </c>
      <c r="J28" s="41">
        <f t="shared" si="10"/>
        <v>58.46866108</v>
      </c>
      <c r="K28" s="41">
        <f t="shared" si="10"/>
        <v>54.26888807</v>
      </c>
      <c r="L28" s="41">
        <f t="shared" si="10"/>
        <v>33.55197817</v>
      </c>
      <c r="M28" s="41">
        <f t="shared" si="10"/>
        <v>33.79646957</v>
      </c>
      <c r="N28" s="41">
        <f t="shared" si="10"/>
        <v>-1.870393597</v>
      </c>
      <c r="O28" s="41">
        <f t="shared" si="10"/>
        <v>6.210600478</v>
      </c>
      <c r="P28" s="41">
        <f t="shared" si="10"/>
        <v>36.42595347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ht="28.5" customHeight="1">
      <c r="B30" s="39" t="s">
        <v>45</v>
      </c>
      <c r="C30" s="27">
        <f t="shared" ref="C30:P30" si="11">C6-(0.4*C7)+C19-C21</f>
        <v>1792478.331</v>
      </c>
      <c r="D30" s="27">
        <f t="shared" si="11"/>
        <v>3702166.845</v>
      </c>
      <c r="E30" s="27">
        <f t="shared" si="11"/>
        <v>1679520.593</v>
      </c>
      <c r="F30" s="27">
        <f t="shared" si="11"/>
        <v>909147.1729</v>
      </c>
      <c r="G30" s="27">
        <f t="shared" si="11"/>
        <v>880594.8433</v>
      </c>
      <c r="H30" s="27">
        <f t="shared" si="11"/>
        <v>759969.016</v>
      </c>
      <c r="I30" s="27">
        <f t="shared" si="11"/>
        <v>534841.8997</v>
      </c>
      <c r="J30" s="27">
        <f t="shared" si="11"/>
        <v>543480.039</v>
      </c>
      <c r="K30" s="27">
        <f t="shared" si="11"/>
        <v>30950.02702</v>
      </c>
      <c r="L30" s="27">
        <f t="shared" si="11"/>
        <v>641289.9967</v>
      </c>
      <c r="M30" s="27">
        <f t="shared" si="11"/>
        <v>139685.8604</v>
      </c>
      <c r="N30" s="27">
        <f t="shared" si="11"/>
        <v>-608188.0508</v>
      </c>
      <c r="O30" s="27">
        <f t="shared" si="11"/>
        <v>31241.44571</v>
      </c>
      <c r="P30" s="27">
        <f t="shared" si="11"/>
        <v>11037178.02</v>
      </c>
    </row>
    <row r="31" ht="18.75" customHeight="1">
      <c r="B31" s="40" t="s">
        <v>42</v>
      </c>
      <c r="C31" s="41">
        <f t="shared" ref="C31:P31" si="12">C30/C17</f>
        <v>5.242590549</v>
      </c>
      <c r="D31" s="41">
        <f t="shared" si="12"/>
        <v>8.747137304</v>
      </c>
      <c r="E31" s="41">
        <f t="shared" si="12"/>
        <v>4.080030074</v>
      </c>
      <c r="F31" s="41">
        <f t="shared" si="12"/>
        <v>3.560544705</v>
      </c>
      <c r="G31" s="41">
        <f t="shared" si="12"/>
        <v>3.62215968</v>
      </c>
      <c r="H31" s="41">
        <f t="shared" si="12"/>
        <v>5.029330952</v>
      </c>
      <c r="I31" s="41">
        <f t="shared" si="12"/>
        <v>6.683627311</v>
      </c>
      <c r="J31" s="41">
        <f t="shared" si="12"/>
        <v>4.559039962</v>
      </c>
      <c r="K31" s="41">
        <f t="shared" si="12"/>
        <v>18.64313997</v>
      </c>
      <c r="L31" s="41">
        <f t="shared" si="12"/>
        <v>4.114586945</v>
      </c>
      <c r="M31" s="41">
        <f t="shared" si="12"/>
        <v>5.115949391</v>
      </c>
      <c r="N31" s="41">
        <f t="shared" si="12"/>
        <v>-2.762562641</v>
      </c>
      <c r="O31" s="41">
        <f t="shared" si="12"/>
        <v>0.6098373178</v>
      </c>
      <c r="P31" s="41">
        <f t="shared" si="12"/>
        <v>4.447263486</v>
      </c>
    </row>
    <row r="32" ht="18.75" customHeight="1">
      <c r="B32" s="40" t="s">
        <v>43</v>
      </c>
      <c r="C32" s="41">
        <f t="shared" ref="C32:P32" si="13">((C30/C10)*100)</f>
        <v>15.20351259</v>
      </c>
      <c r="D32" s="41">
        <f t="shared" si="13"/>
        <v>25.36669818</v>
      </c>
      <c r="E32" s="41">
        <f t="shared" si="13"/>
        <v>11.83208721</v>
      </c>
      <c r="F32" s="41">
        <f t="shared" si="13"/>
        <v>10.32557964</v>
      </c>
      <c r="G32" s="41">
        <f t="shared" si="13"/>
        <v>10.50426307</v>
      </c>
      <c r="H32" s="41">
        <f t="shared" si="13"/>
        <v>14.58505976</v>
      </c>
      <c r="I32" s="41">
        <f t="shared" si="13"/>
        <v>19.3825192</v>
      </c>
      <c r="J32" s="41">
        <f t="shared" si="13"/>
        <v>13.22121589</v>
      </c>
      <c r="K32" s="41">
        <f t="shared" si="13"/>
        <v>54.06510593</v>
      </c>
      <c r="L32" s="41">
        <f t="shared" si="13"/>
        <v>11.93230214</v>
      </c>
      <c r="M32" s="41">
        <f t="shared" si="13"/>
        <v>14.83625323</v>
      </c>
      <c r="N32" s="41">
        <f t="shared" si="13"/>
        <v>-8.01143166</v>
      </c>
      <c r="O32" s="41">
        <f t="shared" si="13"/>
        <v>1.768528222</v>
      </c>
      <c r="P32" s="41">
        <f t="shared" si="13"/>
        <v>12.89706411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7"/>
    </row>
    <row r="40" ht="14.25" customHeight="1">
      <c r="P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7"/>
    </row>
    <row r="42" ht="14.25" customHeight="1">
      <c r="P42" s="7"/>
    </row>
    <row r="43" ht="14.25" customHeight="1">
      <c r="P43" s="7"/>
    </row>
    <row r="44" ht="14.25" customHeight="1">
      <c r="P44" s="7"/>
    </row>
    <row r="45" ht="14.25" customHeight="1">
      <c r="P45" s="7"/>
    </row>
    <row r="46" ht="14.25" customHeight="1">
      <c r="P46" s="7"/>
    </row>
    <row r="47" ht="14.25" customHeight="1">
      <c r="P47" s="7"/>
    </row>
    <row r="48" ht="14.25" customHeight="1">
      <c r="P48" s="7"/>
    </row>
    <row r="49" ht="14.25" customHeight="1">
      <c r="P49" s="7"/>
    </row>
    <row r="50" ht="14.25" customHeight="1">
      <c r="P50" s="7"/>
    </row>
    <row r="51" ht="35.25" customHeight="1">
      <c r="P51" s="7"/>
    </row>
    <row r="52" ht="33.0" customHeight="1">
      <c r="P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ht="14.25" customHeight="1">
      <c r="P54" s="7"/>
    </row>
    <row r="55" ht="14.25" customHeight="1">
      <c r="P55" s="7"/>
    </row>
    <row r="56" ht="14.25" customHeight="1">
      <c r="P56" s="7"/>
    </row>
    <row r="57" ht="14.25" customHeight="1">
      <c r="P57" s="7"/>
    </row>
    <row r="58" ht="14.25" customHeight="1">
      <c r="P58" s="7"/>
    </row>
    <row r="59" ht="14.25" customHeight="1">
      <c r="P59" s="7"/>
    </row>
    <row r="60" ht="14.25" customHeight="1">
      <c r="P60" s="7"/>
    </row>
    <row r="61" ht="14.25" customHeight="1">
      <c r="P61" s="7"/>
    </row>
    <row r="62" ht="14.25" customHeight="1">
      <c r="P62" s="7"/>
    </row>
    <row r="63" ht="14.25" customHeight="1">
      <c r="P63" s="7"/>
    </row>
    <row r="64" ht="14.25" customHeight="1">
      <c r="P64" s="7"/>
    </row>
    <row r="65" ht="14.25" customHeight="1">
      <c r="P65" s="7"/>
    </row>
    <row r="66" ht="14.25" customHeight="1">
      <c r="P66" s="7"/>
    </row>
    <row r="67" ht="14.25" customHeight="1">
      <c r="P67" s="7"/>
    </row>
    <row r="68" ht="14.25" customHeight="1">
      <c r="P68" s="7"/>
    </row>
    <row r="69" ht="14.25" customHeight="1">
      <c r="P69" s="7"/>
    </row>
    <row r="70" ht="14.25" customHeight="1">
      <c r="P70" s="7"/>
    </row>
    <row r="71" ht="14.25" customHeight="1">
      <c r="P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7"/>
    </row>
    <row r="73" ht="14.25" customHeight="1">
      <c r="P73" s="7"/>
    </row>
    <row r="74" ht="14.25" customHeight="1">
      <c r="P74" s="7"/>
    </row>
    <row r="75" ht="14.25" customHeight="1">
      <c r="P75" s="7"/>
    </row>
    <row r="76" ht="14.25" customHeight="1">
      <c r="P76" s="7"/>
    </row>
    <row r="77" ht="14.25" customHeight="1">
      <c r="P77" s="7"/>
    </row>
    <row r="78" ht="14.25" customHeight="1">
      <c r="B78" s="51" t="s">
        <v>48</v>
      </c>
      <c r="P78" s="7"/>
    </row>
    <row r="79" ht="14.25" customHeight="1">
      <c r="P79" s="7"/>
    </row>
    <row r="80" ht="14.25" customHeight="1">
      <c r="P80" s="7"/>
    </row>
    <row r="81" ht="14.25" customHeight="1">
      <c r="P81" s="7"/>
    </row>
    <row r="82" ht="14.25" customHeight="1">
      <c r="P82" s="7"/>
    </row>
    <row r="83" ht="14.25" customHeight="1">
      <c r="P83" s="7"/>
    </row>
    <row r="84" ht="14.25" customHeight="1">
      <c r="P84" s="7"/>
    </row>
    <row r="85" ht="14.25" customHeight="1">
      <c r="P85" s="7"/>
    </row>
    <row r="86" ht="14.25" customHeight="1">
      <c r="P86" s="7"/>
    </row>
    <row r="87" ht="14.25" customHeight="1">
      <c r="P87" s="7"/>
    </row>
    <row r="88" ht="14.25" customHeight="1">
      <c r="P88" s="7"/>
    </row>
    <row r="89" ht="14.25" customHeight="1">
      <c r="P89" s="7"/>
    </row>
    <row r="90" ht="14.25" customHeight="1">
      <c r="P90" s="7"/>
    </row>
    <row r="91" ht="14.25" customHeight="1">
      <c r="P91" s="7"/>
    </row>
    <row r="92" ht="14.25" customHeight="1">
      <c r="P92" s="7"/>
    </row>
    <row r="93" ht="14.25" customHeight="1">
      <c r="P93" s="7"/>
    </row>
    <row r="94" ht="14.25" customHeight="1">
      <c r="P94" s="7"/>
    </row>
    <row r="95" ht="14.25" customHeight="1">
      <c r="P95" s="7"/>
    </row>
    <row r="96" ht="14.25" customHeight="1">
      <c r="P96" s="7"/>
    </row>
    <row r="97" ht="14.25" customHeight="1">
      <c r="P97" s="7"/>
    </row>
    <row r="98" ht="14.25" customHeight="1">
      <c r="P98" s="7"/>
    </row>
    <row r="99" ht="14.25" customHeight="1">
      <c r="P99" s="7"/>
    </row>
    <row r="100" ht="14.25" customHeight="1">
      <c r="P100" s="7"/>
    </row>
    <row r="101" ht="14.25" customHeight="1">
      <c r="P101" s="7"/>
    </row>
    <row r="102" ht="14.25" customHeight="1">
      <c r="P102" s="7"/>
    </row>
    <row r="103" ht="14.25" customHeight="1">
      <c r="P103" s="7"/>
    </row>
    <row r="104" ht="14.25" customHeight="1">
      <c r="P104" s="7"/>
    </row>
    <row r="105" ht="14.25" customHeight="1">
      <c r="P105" s="7"/>
    </row>
    <row r="106" ht="14.25" customHeight="1">
      <c r="P106" s="7"/>
    </row>
    <row r="107" ht="14.25" customHeight="1">
      <c r="P107" s="7"/>
    </row>
    <row r="108" ht="14.25" customHeight="1">
      <c r="P108" s="7"/>
    </row>
    <row r="109" ht="14.25" customHeight="1">
      <c r="P109" s="7"/>
    </row>
    <row r="110" ht="14.25" customHeight="1">
      <c r="P110" s="7"/>
    </row>
    <row r="111" ht="14.25" customHeight="1">
      <c r="P111" s="7"/>
    </row>
    <row r="112" ht="14.25" customHeight="1">
      <c r="P112" s="7"/>
    </row>
    <row r="113" ht="14.25" customHeight="1">
      <c r="P113" s="7"/>
    </row>
    <row r="114" ht="14.25" customHeight="1">
      <c r="P114" s="7"/>
    </row>
    <row r="115" ht="14.25" customHeight="1">
      <c r="P115" s="7"/>
    </row>
    <row r="116" ht="14.25" customHeight="1">
      <c r="P116" s="7"/>
    </row>
    <row r="117" ht="14.25" customHeight="1">
      <c r="P117" s="7"/>
    </row>
    <row r="118" ht="14.25" customHeight="1">
      <c r="P118" s="7"/>
    </row>
    <row r="119" ht="14.25" customHeight="1">
      <c r="P119" s="7"/>
    </row>
    <row r="120" ht="14.25" customHeight="1">
      <c r="P120" s="7"/>
    </row>
    <row r="121" ht="14.25" customHeight="1">
      <c r="P121" s="7"/>
    </row>
    <row r="122" ht="14.25" customHeight="1">
      <c r="P122" s="7"/>
    </row>
    <row r="123" ht="14.25" customHeight="1">
      <c r="P123" s="7"/>
    </row>
    <row r="124" ht="14.25" customHeight="1">
      <c r="P124" s="7"/>
    </row>
    <row r="125" ht="14.25" customHeight="1">
      <c r="P125" s="7"/>
    </row>
    <row r="126" ht="14.25" customHeight="1">
      <c r="P126" s="7"/>
    </row>
    <row r="127" ht="14.25" customHeight="1">
      <c r="P127" s="7"/>
    </row>
    <row r="128" ht="14.25" customHeight="1">
      <c r="P128" s="7"/>
    </row>
    <row r="129" ht="14.25" customHeight="1">
      <c r="P129" s="7"/>
    </row>
    <row r="130" ht="14.25" customHeight="1">
      <c r="P130" s="7"/>
    </row>
    <row r="131" ht="14.25" customHeight="1">
      <c r="P131" s="7"/>
    </row>
    <row r="132" ht="14.25" customHeight="1">
      <c r="P132" s="7"/>
    </row>
    <row r="133" ht="14.25" customHeight="1">
      <c r="P133" s="7"/>
    </row>
    <row r="134" ht="14.25" customHeight="1">
      <c r="P134" s="7"/>
    </row>
    <row r="135" ht="14.25" customHeight="1">
      <c r="P135" s="7"/>
    </row>
    <row r="136" ht="14.25" customHeight="1">
      <c r="P136" s="7"/>
    </row>
    <row r="137" ht="14.25" customHeight="1">
      <c r="P137" s="7"/>
    </row>
    <row r="138" ht="14.25" customHeight="1">
      <c r="P138" s="7"/>
    </row>
    <row r="139" ht="14.25" customHeight="1">
      <c r="P139" s="7"/>
    </row>
    <row r="140" ht="14.25" customHeight="1">
      <c r="P140" s="7"/>
    </row>
    <row r="141" ht="14.25" customHeight="1">
      <c r="P141" s="7"/>
    </row>
    <row r="142" ht="14.25" customHeight="1">
      <c r="P142" s="7"/>
    </row>
    <row r="143" ht="14.25" customHeight="1">
      <c r="P143" s="7"/>
    </row>
    <row r="144" ht="14.25" customHeight="1">
      <c r="P144" s="7"/>
    </row>
    <row r="145" ht="14.25" customHeight="1">
      <c r="P145" s="7"/>
    </row>
    <row r="146" ht="14.25" customHeight="1">
      <c r="P146" s="7"/>
    </row>
    <row r="147" ht="14.25" customHeight="1">
      <c r="P147" s="7"/>
    </row>
    <row r="148" ht="14.25" customHeight="1">
      <c r="P148" s="7"/>
    </row>
    <row r="149" ht="14.25" customHeight="1">
      <c r="P149" s="7"/>
    </row>
    <row r="150" ht="14.25" customHeight="1">
      <c r="P150" s="7"/>
    </row>
    <row r="151" ht="14.25" customHeight="1">
      <c r="P151" s="7"/>
    </row>
    <row r="152" ht="14.25" customHeight="1">
      <c r="P152" s="7"/>
    </row>
    <row r="153" ht="14.25" customHeight="1">
      <c r="P153" s="7"/>
    </row>
    <row r="154" ht="14.25" customHeight="1">
      <c r="P154" s="7"/>
    </row>
    <row r="155" ht="14.25" customHeight="1">
      <c r="P155" s="7"/>
    </row>
    <row r="156" ht="14.25" customHeight="1">
      <c r="P156" s="7"/>
    </row>
    <row r="157" ht="14.25" customHeight="1">
      <c r="P157" s="7"/>
    </row>
    <row r="158" ht="14.25" customHeight="1">
      <c r="P158" s="7"/>
    </row>
    <row r="159" ht="14.25" customHeight="1">
      <c r="P159" s="7"/>
    </row>
    <row r="160" ht="14.25" customHeight="1">
      <c r="P160" s="7"/>
    </row>
    <row r="161" ht="14.25" customHeight="1">
      <c r="P161" s="7"/>
    </row>
    <row r="162" ht="14.25" customHeight="1">
      <c r="P162" s="7"/>
    </row>
    <row r="163" ht="14.25" customHeight="1">
      <c r="P163" s="7"/>
    </row>
    <row r="164" ht="14.25" customHeight="1">
      <c r="P164" s="7"/>
    </row>
    <row r="165" ht="14.25" customHeight="1">
      <c r="P165" s="7"/>
    </row>
    <row r="166" ht="14.25" customHeight="1">
      <c r="P166" s="7"/>
    </row>
    <row r="167" ht="14.25" customHeight="1">
      <c r="P167" s="7"/>
    </row>
    <row r="168" ht="14.25" customHeight="1">
      <c r="P168" s="7"/>
    </row>
    <row r="169" ht="14.25" customHeight="1">
      <c r="P169" s="7"/>
    </row>
    <row r="170" ht="14.25" customHeight="1">
      <c r="P170" s="7"/>
    </row>
    <row r="171" ht="14.25" customHeight="1">
      <c r="P171" s="7"/>
    </row>
    <row r="172" ht="14.25" customHeight="1">
      <c r="P172" s="7"/>
    </row>
    <row r="173" ht="14.25" customHeight="1">
      <c r="P173" s="7"/>
    </row>
    <row r="174" ht="14.25" customHeight="1">
      <c r="P174" s="7"/>
    </row>
    <row r="175" ht="14.25" customHeight="1">
      <c r="P175" s="7"/>
    </row>
    <row r="176" ht="14.25" customHeight="1">
      <c r="P176" s="7"/>
    </row>
    <row r="177" ht="14.25" customHeight="1">
      <c r="P177" s="7"/>
    </row>
    <row r="178" ht="14.25" customHeight="1">
      <c r="P178" s="7"/>
    </row>
    <row r="179" ht="14.25" customHeight="1">
      <c r="P179" s="7"/>
    </row>
    <row r="180" ht="14.25" customHeight="1">
      <c r="P180" s="7"/>
    </row>
    <row r="181" ht="14.25" customHeight="1">
      <c r="P181" s="7"/>
    </row>
    <row r="182" ht="14.25" customHeight="1">
      <c r="P182" s="7"/>
    </row>
    <row r="183" ht="14.25" customHeight="1">
      <c r="P183" s="7"/>
    </row>
    <row r="184" ht="14.25" customHeight="1">
      <c r="P184" s="7"/>
    </row>
    <row r="185" ht="14.25" customHeight="1">
      <c r="P185" s="7"/>
    </row>
    <row r="186" ht="14.25" customHeight="1">
      <c r="P186" s="7"/>
    </row>
    <row r="187" ht="14.25" customHeight="1">
      <c r="P187" s="7"/>
    </row>
    <row r="188" ht="14.25" customHeight="1">
      <c r="P188" s="7"/>
    </row>
    <row r="189" ht="14.25" customHeight="1">
      <c r="P189" s="7"/>
    </row>
    <row r="190" ht="14.25" customHeight="1">
      <c r="P190" s="7"/>
    </row>
    <row r="191" ht="14.25" customHeight="1">
      <c r="P191" s="7"/>
    </row>
    <row r="192" ht="14.25" customHeight="1">
      <c r="P192" s="7"/>
    </row>
    <row r="193" ht="14.25" customHeight="1">
      <c r="P193" s="7"/>
    </row>
    <row r="194" ht="14.25" customHeight="1">
      <c r="P194" s="7"/>
    </row>
    <row r="195" ht="14.25" customHeight="1">
      <c r="P195" s="7"/>
    </row>
    <row r="196" ht="14.25" customHeight="1">
      <c r="P196" s="7"/>
    </row>
    <row r="197" ht="14.25" customHeight="1">
      <c r="P197" s="7"/>
    </row>
    <row r="198" ht="14.25" customHeight="1">
      <c r="P198" s="7"/>
    </row>
    <row r="199" ht="14.25" customHeight="1">
      <c r="P199" s="7"/>
    </row>
    <row r="200" ht="14.25" customHeight="1">
      <c r="P200" s="7"/>
    </row>
    <row r="201" ht="14.25" customHeight="1">
      <c r="P201" s="7"/>
    </row>
    <row r="202" ht="14.25" customHeight="1">
      <c r="P202" s="7"/>
    </row>
    <row r="203" ht="14.25" customHeight="1">
      <c r="P203" s="7"/>
    </row>
    <row r="204" ht="14.25" customHeight="1">
      <c r="P204" s="7"/>
    </row>
    <row r="205" ht="14.25" customHeight="1">
      <c r="P205" s="7"/>
    </row>
    <row r="206" ht="14.25" customHeight="1">
      <c r="P206" s="7"/>
    </row>
    <row r="207" ht="14.25" customHeight="1">
      <c r="P207" s="7"/>
    </row>
    <row r="208" ht="14.25" customHeight="1">
      <c r="P208" s="7"/>
    </row>
    <row r="209" ht="14.25" customHeight="1">
      <c r="P209" s="7"/>
    </row>
    <row r="210" ht="14.25" customHeight="1">
      <c r="P210" s="7"/>
    </row>
    <row r="211" ht="14.25" customHeight="1">
      <c r="P211" s="7"/>
    </row>
    <row r="212" ht="14.25" customHeight="1">
      <c r="P212" s="7"/>
    </row>
    <row r="213" ht="14.25" customHeight="1">
      <c r="P213" s="7"/>
    </row>
    <row r="214" ht="14.25" customHeight="1">
      <c r="P214" s="7"/>
    </row>
    <row r="215" ht="14.25" customHeight="1">
      <c r="P215" s="7"/>
    </row>
    <row r="216" ht="14.25" customHeight="1">
      <c r="P216" s="7"/>
    </row>
    <row r="217" ht="14.25" customHeight="1">
      <c r="P217" s="7"/>
    </row>
    <row r="218" ht="14.25" customHeight="1">
      <c r="P218" s="7"/>
    </row>
    <row r="219" ht="14.25" customHeight="1">
      <c r="P219" s="7"/>
    </row>
    <row r="220" ht="14.25" customHeight="1">
      <c r="P220" s="7"/>
    </row>
    <row r="221" ht="14.25" customHeight="1">
      <c r="P221" s="7"/>
    </row>
    <row r="222" ht="14.25" customHeight="1">
      <c r="P222" s="7"/>
    </row>
    <row r="223" ht="14.25" customHeight="1">
      <c r="P223" s="7"/>
    </row>
    <row r="224" ht="14.25" customHeight="1">
      <c r="P224" s="7"/>
    </row>
    <row r="225" ht="14.25" customHeight="1">
      <c r="P225" s="7"/>
    </row>
    <row r="226" ht="14.25" customHeight="1">
      <c r="P226" s="7"/>
    </row>
    <row r="227" ht="14.25" customHeight="1">
      <c r="P227" s="7"/>
    </row>
    <row r="228" ht="14.25" customHeight="1">
      <c r="P228" s="7"/>
    </row>
    <row r="229" ht="14.25" customHeight="1">
      <c r="P229" s="7"/>
    </row>
    <row r="230" ht="14.25" customHeight="1">
      <c r="P230" s="7"/>
    </row>
    <row r="231" ht="14.25" customHeight="1">
      <c r="P231" s="7"/>
    </row>
    <row r="232" ht="14.25" customHeight="1">
      <c r="P232" s="7"/>
    </row>
    <row r="233" ht="14.25" customHeight="1">
      <c r="P233" s="7"/>
    </row>
    <row r="234" ht="14.25" customHeight="1">
      <c r="P234" s="7"/>
    </row>
    <row r="235" ht="14.25" customHeight="1">
      <c r="P235" s="7"/>
    </row>
    <row r="236" ht="14.25" customHeight="1">
      <c r="P236" s="7"/>
    </row>
    <row r="237" ht="14.25" customHeight="1">
      <c r="P237" s="7"/>
    </row>
    <row r="238" ht="14.25" customHeight="1">
      <c r="P238" s="7"/>
    </row>
    <row r="239" ht="14.25" customHeight="1">
      <c r="P239" s="7"/>
    </row>
    <row r="240" ht="14.25" customHeight="1">
      <c r="P240" s="7"/>
    </row>
    <row r="241" ht="14.25" customHeight="1">
      <c r="P241" s="7"/>
    </row>
    <row r="242" ht="14.25" customHeight="1">
      <c r="P242" s="7"/>
    </row>
    <row r="243" ht="14.25" customHeight="1">
      <c r="P243" s="7"/>
    </row>
    <row r="244" ht="14.25" customHeight="1">
      <c r="P244" s="7"/>
    </row>
    <row r="245" ht="14.25" customHeight="1">
      <c r="P245" s="7"/>
    </row>
    <row r="246" ht="14.25" customHeight="1">
      <c r="P246" s="7"/>
    </row>
    <row r="247" ht="14.25" customHeight="1">
      <c r="P247" s="7"/>
    </row>
    <row r="248" ht="14.25" customHeight="1">
      <c r="P248" s="7"/>
    </row>
    <row r="249" ht="14.25" customHeight="1">
      <c r="P249" s="7"/>
    </row>
    <row r="250" ht="14.25" customHeight="1">
      <c r="P250" s="7"/>
    </row>
    <row r="251" ht="14.25" customHeight="1">
      <c r="P251" s="7"/>
    </row>
    <row r="252" ht="14.25" customHeight="1">
      <c r="P252" s="7"/>
    </row>
    <row r="253" ht="14.25" customHeight="1">
      <c r="P253" s="7"/>
    </row>
    <row r="254" ht="14.25" customHeight="1">
      <c r="P254" s="7"/>
    </row>
    <row r="255" ht="14.25" customHeight="1">
      <c r="P255" s="7"/>
    </row>
    <row r="256" ht="14.25" customHeight="1">
      <c r="P256" s="7"/>
    </row>
    <row r="257" ht="14.25" customHeight="1">
      <c r="P257" s="7"/>
    </row>
    <row r="258" ht="14.25" customHeight="1">
      <c r="P258" s="7"/>
    </row>
    <row r="259" ht="14.25" customHeight="1">
      <c r="P259" s="7"/>
    </row>
    <row r="260" ht="14.25" customHeight="1">
      <c r="P260" s="7"/>
    </row>
    <row r="261" ht="14.25" customHeight="1">
      <c r="P261" s="7"/>
    </row>
    <row r="262" ht="14.25" customHeight="1">
      <c r="P262" s="7"/>
    </row>
    <row r="263" ht="14.25" customHeight="1">
      <c r="P263" s="7"/>
    </row>
    <row r="264" ht="14.25" customHeight="1">
      <c r="P264" s="7"/>
    </row>
    <row r="265" ht="14.25" customHeight="1">
      <c r="P265" s="7"/>
    </row>
    <row r="266" ht="14.25" customHeight="1">
      <c r="P266" s="7"/>
    </row>
    <row r="267" ht="14.25" customHeight="1">
      <c r="P267" s="7"/>
    </row>
    <row r="268" ht="14.25" customHeight="1">
      <c r="P268" s="7"/>
    </row>
    <row r="269" ht="14.25" customHeight="1">
      <c r="P269" s="7"/>
    </row>
    <row r="270" ht="14.25" customHeight="1">
      <c r="P270" s="7"/>
    </row>
    <row r="271" ht="14.25" customHeight="1">
      <c r="P271" s="7"/>
    </row>
    <row r="272" ht="14.25" customHeight="1">
      <c r="P272" s="7"/>
    </row>
    <row r="273" ht="14.25" customHeight="1">
      <c r="P273" s="7"/>
    </row>
    <row r="274" ht="14.25" customHeight="1">
      <c r="P274" s="7"/>
    </row>
    <row r="275" ht="14.25" customHeight="1">
      <c r="P275" s="7"/>
    </row>
    <row r="276" ht="14.25" customHeight="1">
      <c r="P276" s="7"/>
    </row>
    <row r="277" ht="14.25" customHeight="1">
      <c r="P277" s="7"/>
    </row>
    <row r="278" ht="14.25" customHeight="1">
      <c r="P278" s="7"/>
    </row>
    <row r="279" ht="14.25" customHeight="1">
      <c r="P279" s="7"/>
    </row>
    <row r="280" ht="14.25" customHeight="1">
      <c r="P280" s="7"/>
    </row>
    <row r="281" ht="14.25" customHeight="1">
      <c r="P281" s="7"/>
    </row>
    <row r="282" ht="14.25" customHeight="1">
      <c r="P282" s="7"/>
    </row>
    <row r="283" ht="14.25" customHeight="1">
      <c r="P283" s="7"/>
    </row>
    <row r="284" ht="14.25" customHeight="1">
      <c r="P284" s="7"/>
    </row>
    <row r="285" ht="14.25" customHeight="1">
      <c r="P285" s="7"/>
    </row>
    <row r="286" ht="14.25" customHeight="1">
      <c r="P286" s="7"/>
    </row>
    <row r="287" ht="14.25" customHeight="1">
      <c r="P287" s="7"/>
    </row>
    <row r="288" ht="14.25" customHeight="1">
      <c r="P288" s="7"/>
    </row>
    <row r="289" ht="14.25" customHeight="1">
      <c r="P289" s="7"/>
    </row>
    <row r="290" ht="14.25" customHeight="1">
      <c r="P290" s="7"/>
    </row>
    <row r="291" ht="14.25" customHeight="1">
      <c r="P291" s="7"/>
    </row>
    <row r="292" ht="14.25" customHeight="1">
      <c r="P292" s="7"/>
    </row>
    <row r="293" ht="14.25" customHeight="1">
      <c r="P293" s="7"/>
    </row>
    <row r="294" ht="14.25" customHeight="1">
      <c r="P294" s="7"/>
    </row>
    <row r="295" ht="14.25" customHeight="1">
      <c r="P295" s="7"/>
    </row>
    <row r="296" ht="14.25" customHeight="1">
      <c r="P296" s="7"/>
    </row>
    <row r="297" ht="14.25" customHeight="1">
      <c r="P297" s="7"/>
    </row>
    <row r="298" ht="14.25" customHeight="1">
      <c r="P298" s="7"/>
    </row>
    <row r="299" ht="14.25" customHeight="1">
      <c r="P299" s="7"/>
    </row>
    <row r="300" ht="14.25" customHeight="1">
      <c r="P300" s="7"/>
    </row>
    <row r="301" ht="14.25" customHeight="1">
      <c r="P301" s="7"/>
    </row>
    <row r="302" ht="14.25" customHeight="1">
      <c r="P302" s="7"/>
    </row>
    <row r="303" ht="14.25" customHeight="1">
      <c r="P303" s="7"/>
    </row>
    <row r="304" ht="14.25" customHeight="1">
      <c r="P304" s="7"/>
    </row>
    <row r="305" ht="14.25" customHeight="1">
      <c r="P305" s="7"/>
    </row>
    <row r="306" ht="14.25" customHeight="1">
      <c r="P306" s="7"/>
    </row>
    <row r="307" ht="14.25" customHeight="1">
      <c r="P307" s="7"/>
    </row>
    <row r="308" ht="14.25" customHeight="1">
      <c r="P308" s="7"/>
    </row>
    <row r="309" ht="14.25" customHeight="1">
      <c r="P309" s="7"/>
    </row>
    <row r="310" ht="14.25" customHeight="1">
      <c r="P310" s="7"/>
    </row>
    <row r="311" ht="14.25" customHeight="1">
      <c r="P311" s="7"/>
    </row>
    <row r="312" ht="14.25" customHeight="1">
      <c r="P312" s="7"/>
    </row>
    <row r="313" ht="14.25" customHeight="1">
      <c r="P313" s="7"/>
    </row>
    <row r="314" ht="14.25" customHeight="1">
      <c r="P314" s="7"/>
    </row>
    <row r="315" ht="14.25" customHeight="1">
      <c r="P315" s="7"/>
    </row>
    <row r="316" ht="14.25" customHeight="1">
      <c r="P316" s="7"/>
    </row>
    <row r="317" ht="14.25" customHeight="1">
      <c r="P317" s="7"/>
    </row>
    <row r="318" ht="14.25" customHeight="1">
      <c r="P318" s="7"/>
    </row>
    <row r="319" ht="14.25" customHeight="1">
      <c r="P319" s="7"/>
    </row>
    <row r="320" ht="14.25" customHeight="1">
      <c r="P320" s="7"/>
    </row>
    <row r="321" ht="14.25" customHeight="1">
      <c r="P321" s="7"/>
    </row>
    <row r="322" ht="14.25" customHeight="1">
      <c r="P322" s="7"/>
    </row>
    <row r="323" ht="14.25" customHeight="1">
      <c r="P323" s="7"/>
    </row>
    <row r="324" ht="14.25" customHeight="1">
      <c r="P324" s="7"/>
    </row>
    <row r="325" ht="14.25" customHeight="1">
      <c r="P325" s="7"/>
    </row>
    <row r="326" ht="14.25" customHeight="1">
      <c r="P326" s="7"/>
    </row>
    <row r="327" ht="14.25" customHeight="1">
      <c r="P327" s="7"/>
    </row>
    <row r="328" ht="14.25" customHeight="1">
      <c r="P328" s="7"/>
    </row>
    <row r="329" ht="14.25" customHeight="1">
      <c r="P329" s="7"/>
    </row>
    <row r="330" ht="14.25" customHeight="1">
      <c r="P330" s="7"/>
    </row>
    <row r="331" ht="14.25" customHeight="1">
      <c r="P331" s="7"/>
    </row>
    <row r="332" ht="14.25" customHeight="1">
      <c r="P332" s="7"/>
    </row>
    <row r="333" ht="14.25" customHeight="1">
      <c r="P333" s="7"/>
    </row>
    <row r="334" ht="14.25" customHeight="1">
      <c r="P334" s="7"/>
    </row>
    <row r="335" ht="14.25" customHeight="1">
      <c r="P335" s="7"/>
    </row>
    <row r="336" ht="14.25" customHeight="1">
      <c r="P336" s="7"/>
    </row>
    <row r="337" ht="14.25" customHeight="1">
      <c r="P337" s="7"/>
    </row>
    <row r="338" ht="14.25" customHeight="1">
      <c r="P338" s="7"/>
    </row>
    <row r="339" ht="14.25" customHeight="1">
      <c r="P339" s="7"/>
    </row>
    <row r="340" ht="14.25" customHeight="1">
      <c r="P340" s="7"/>
    </row>
    <row r="341" ht="14.25" customHeight="1">
      <c r="P341" s="7"/>
    </row>
    <row r="342" ht="14.25" customHeight="1">
      <c r="P342" s="7"/>
    </row>
    <row r="343" ht="14.25" customHeight="1">
      <c r="P343" s="7"/>
    </row>
    <row r="344" ht="14.25" customHeight="1">
      <c r="P344" s="7"/>
    </row>
    <row r="345" ht="14.25" customHeight="1">
      <c r="P345" s="7"/>
    </row>
    <row r="346" ht="14.25" customHeight="1">
      <c r="P346" s="7"/>
    </row>
    <row r="347" ht="14.25" customHeight="1">
      <c r="P347" s="7"/>
    </row>
    <row r="348" ht="14.25" customHeight="1">
      <c r="P348" s="7"/>
    </row>
    <row r="349" ht="14.25" customHeight="1">
      <c r="P349" s="7"/>
    </row>
    <row r="350" ht="14.25" customHeight="1">
      <c r="P350" s="7"/>
    </row>
    <row r="351" ht="14.25" customHeight="1">
      <c r="P351" s="7"/>
    </row>
    <row r="352" ht="14.25" customHeight="1">
      <c r="P352" s="7"/>
    </row>
    <row r="353" ht="14.25" customHeight="1">
      <c r="P353" s="7"/>
    </row>
    <row r="354" ht="14.25" customHeight="1">
      <c r="P354" s="7"/>
    </row>
    <row r="355" ht="14.25" customHeight="1">
      <c r="P355" s="7"/>
    </row>
    <row r="356" ht="14.25" customHeight="1">
      <c r="P356" s="7"/>
    </row>
    <row r="357" ht="14.25" customHeight="1">
      <c r="P357" s="7"/>
    </row>
    <row r="358" ht="14.25" customHeight="1">
      <c r="P358" s="7"/>
    </row>
    <row r="359" ht="14.25" customHeight="1">
      <c r="P359" s="7"/>
    </row>
    <row r="360" ht="14.25" customHeight="1">
      <c r="P360" s="7"/>
    </row>
    <row r="361" ht="14.25" customHeight="1">
      <c r="P361" s="7"/>
    </row>
    <row r="362" ht="14.25" customHeight="1">
      <c r="P362" s="7"/>
    </row>
    <row r="363" ht="14.25" customHeight="1">
      <c r="P363" s="7"/>
    </row>
    <row r="364" ht="14.25" customHeight="1">
      <c r="P364" s="7"/>
    </row>
    <row r="365" ht="14.25" customHeight="1">
      <c r="P365" s="7"/>
    </row>
    <row r="366" ht="14.25" customHeight="1">
      <c r="P366" s="7"/>
    </row>
    <row r="367" ht="14.25" customHeight="1">
      <c r="P367" s="7"/>
    </row>
    <row r="368" ht="14.25" customHeight="1">
      <c r="P368" s="7"/>
    </row>
    <row r="369" ht="14.25" customHeight="1">
      <c r="P369" s="7"/>
    </row>
    <row r="370" ht="14.25" customHeight="1">
      <c r="P370" s="7"/>
    </row>
    <row r="371" ht="14.25" customHeight="1">
      <c r="P371" s="7"/>
    </row>
    <row r="372" ht="14.25" customHeight="1">
      <c r="P372" s="7"/>
    </row>
    <row r="373" ht="14.25" customHeight="1">
      <c r="P373" s="7"/>
    </row>
    <row r="374" ht="14.25" customHeight="1">
      <c r="P374" s="7"/>
    </row>
    <row r="375" ht="14.25" customHeight="1">
      <c r="P375" s="7"/>
    </row>
    <row r="376" ht="14.25" customHeight="1">
      <c r="P376" s="7"/>
    </row>
    <row r="377" ht="14.25" customHeight="1">
      <c r="P377" s="7"/>
    </row>
    <row r="378" ht="14.25" customHeight="1">
      <c r="P378" s="7"/>
    </row>
    <row r="379" ht="14.25" customHeight="1">
      <c r="P379" s="7"/>
    </row>
    <row r="380" ht="14.25" customHeight="1">
      <c r="P380" s="7"/>
    </row>
    <row r="381" ht="14.25" customHeight="1">
      <c r="P381" s="7"/>
    </row>
    <row r="382" ht="14.25" customHeight="1">
      <c r="P382" s="7"/>
    </row>
    <row r="383" ht="14.25" customHeight="1">
      <c r="P383" s="7"/>
    </row>
    <row r="384" ht="14.25" customHeight="1">
      <c r="P384" s="7"/>
    </row>
    <row r="385" ht="14.25" customHeight="1">
      <c r="P385" s="7"/>
    </row>
    <row r="386" ht="14.25" customHeight="1">
      <c r="P386" s="7"/>
    </row>
    <row r="387" ht="14.25" customHeight="1">
      <c r="P387" s="7"/>
    </row>
    <row r="388" ht="14.25" customHeight="1">
      <c r="P388" s="7"/>
    </row>
    <row r="389" ht="14.25" customHeight="1">
      <c r="P389" s="7"/>
    </row>
    <row r="390" ht="14.25" customHeight="1">
      <c r="P390" s="7"/>
    </row>
    <row r="391" ht="14.25" customHeight="1">
      <c r="P391" s="7"/>
    </row>
    <row r="392" ht="14.25" customHeight="1">
      <c r="P392" s="7"/>
    </row>
    <row r="393" ht="14.25" customHeight="1">
      <c r="P393" s="7"/>
    </row>
    <row r="394" ht="14.25" customHeight="1">
      <c r="P394" s="7"/>
    </row>
    <row r="395" ht="14.25" customHeight="1">
      <c r="P395" s="7"/>
    </row>
    <row r="396" ht="14.25" customHeight="1">
      <c r="P396" s="7"/>
    </row>
    <row r="397" ht="14.25" customHeight="1">
      <c r="P397" s="7"/>
    </row>
    <row r="398" ht="14.25" customHeight="1">
      <c r="P398" s="7"/>
    </row>
    <row r="399" ht="14.25" customHeight="1">
      <c r="P399" s="7"/>
    </row>
    <row r="400" ht="14.25" customHeight="1">
      <c r="P400" s="7"/>
    </row>
    <row r="401" ht="14.25" customHeight="1">
      <c r="P401" s="7"/>
    </row>
    <row r="402" ht="14.25" customHeight="1">
      <c r="P402" s="7"/>
    </row>
    <row r="403" ht="14.25" customHeight="1">
      <c r="P403" s="7"/>
    </row>
    <row r="404" ht="14.25" customHeight="1">
      <c r="P404" s="7"/>
    </row>
    <row r="405" ht="14.25" customHeight="1">
      <c r="P405" s="7"/>
    </row>
    <row r="406" ht="14.25" customHeight="1">
      <c r="P406" s="7"/>
    </row>
    <row r="407" ht="14.25" customHeight="1">
      <c r="P407" s="7"/>
    </row>
    <row r="408" ht="14.25" customHeight="1">
      <c r="P408" s="7"/>
    </row>
    <row r="409" ht="14.25" customHeight="1">
      <c r="P409" s="7"/>
    </row>
    <row r="410" ht="14.25" customHeight="1">
      <c r="P410" s="7"/>
    </row>
    <row r="411" ht="14.25" customHeight="1">
      <c r="P411" s="7"/>
    </row>
    <row r="412" ht="14.25" customHeight="1">
      <c r="P412" s="7"/>
    </row>
    <row r="413" ht="14.25" customHeight="1">
      <c r="P413" s="7"/>
    </row>
    <row r="414" ht="14.25" customHeight="1">
      <c r="P414" s="7"/>
    </row>
    <row r="415" ht="14.25" customHeight="1">
      <c r="P415" s="7"/>
    </row>
    <row r="416" ht="14.25" customHeight="1">
      <c r="P416" s="7"/>
    </row>
    <row r="417" ht="14.25" customHeight="1">
      <c r="P417" s="7"/>
    </row>
    <row r="418" ht="14.25" customHeight="1">
      <c r="P418" s="7"/>
    </row>
    <row r="419" ht="14.25" customHeight="1">
      <c r="P419" s="7"/>
    </row>
    <row r="420" ht="14.25" customHeight="1">
      <c r="P420" s="7"/>
    </row>
    <row r="421" ht="14.25" customHeight="1">
      <c r="P421" s="7"/>
    </row>
    <row r="422" ht="14.25" customHeight="1">
      <c r="P422" s="7"/>
    </row>
    <row r="423" ht="14.25" customHeight="1">
      <c r="P423" s="7"/>
    </row>
    <row r="424" ht="14.25" customHeight="1">
      <c r="P424" s="7"/>
    </row>
    <row r="425" ht="14.25" customHeight="1">
      <c r="P425" s="7"/>
    </row>
    <row r="426" ht="14.25" customHeight="1">
      <c r="P426" s="7"/>
    </row>
    <row r="427" ht="14.25" customHeight="1">
      <c r="P427" s="7"/>
    </row>
    <row r="428" ht="14.25" customHeight="1">
      <c r="P428" s="7"/>
    </row>
    <row r="429" ht="14.25" customHeight="1">
      <c r="P429" s="7"/>
    </row>
    <row r="430" ht="14.25" customHeight="1">
      <c r="P430" s="7"/>
    </row>
    <row r="431" ht="14.25" customHeight="1">
      <c r="P431" s="7"/>
    </row>
    <row r="432" ht="14.25" customHeight="1">
      <c r="P432" s="7"/>
    </row>
    <row r="433" ht="14.25" customHeight="1">
      <c r="P433" s="7"/>
    </row>
    <row r="434" ht="14.25" customHeight="1">
      <c r="P434" s="7"/>
    </row>
    <row r="435" ht="14.25" customHeight="1">
      <c r="P435" s="7"/>
    </row>
    <row r="436" ht="14.25" customHeight="1">
      <c r="P436" s="7"/>
    </row>
    <row r="437" ht="14.25" customHeight="1">
      <c r="P437" s="7"/>
    </row>
    <row r="438" ht="14.25" customHeight="1">
      <c r="P438" s="7"/>
    </row>
    <row r="439" ht="14.25" customHeight="1">
      <c r="P439" s="7"/>
    </row>
    <row r="440" ht="14.25" customHeight="1">
      <c r="P440" s="7"/>
    </row>
    <row r="441" ht="14.25" customHeight="1">
      <c r="P441" s="7"/>
    </row>
    <row r="442" ht="14.25" customHeight="1">
      <c r="P442" s="7"/>
    </row>
    <row r="443" ht="14.25" customHeight="1">
      <c r="P443" s="7"/>
    </row>
    <row r="444" ht="14.25" customHeight="1">
      <c r="P444" s="7"/>
    </row>
    <row r="445" ht="14.25" customHeight="1">
      <c r="P445" s="7"/>
    </row>
    <row r="446" ht="14.25" customHeight="1">
      <c r="P446" s="7"/>
    </row>
    <row r="447" ht="14.25" customHeight="1">
      <c r="P447" s="7"/>
    </row>
    <row r="448" ht="14.25" customHeight="1">
      <c r="P448" s="7"/>
    </row>
    <row r="449" ht="14.25" customHeight="1">
      <c r="P449" s="7"/>
    </row>
    <row r="450" ht="14.25" customHeight="1">
      <c r="P450" s="7"/>
    </row>
    <row r="451" ht="14.25" customHeight="1">
      <c r="P451" s="7"/>
    </row>
    <row r="452" ht="14.25" customHeight="1">
      <c r="P452" s="7"/>
    </row>
    <row r="453" ht="14.25" customHeight="1">
      <c r="P453" s="7"/>
    </row>
    <row r="454" ht="14.25" customHeight="1">
      <c r="P454" s="7"/>
    </row>
    <row r="455" ht="14.25" customHeight="1">
      <c r="P455" s="7"/>
    </row>
    <row r="456" ht="14.25" customHeight="1">
      <c r="P456" s="7"/>
    </row>
    <row r="457" ht="14.25" customHeight="1">
      <c r="P457" s="7"/>
    </row>
    <row r="458" ht="14.25" customHeight="1">
      <c r="P458" s="7"/>
    </row>
    <row r="459" ht="14.25" customHeight="1">
      <c r="P459" s="7"/>
    </row>
    <row r="460" ht="14.25" customHeight="1">
      <c r="P460" s="7"/>
    </row>
    <row r="461" ht="14.25" customHeight="1">
      <c r="P461" s="7"/>
    </row>
    <row r="462" ht="14.25" customHeight="1">
      <c r="P462" s="7"/>
    </row>
    <row r="463" ht="14.25" customHeight="1">
      <c r="P463" s="7"/>
    </row>
    <row r="464" ht="14.25" customHeight="1">
      <c r="P464" s="7"/>
    </row>
    <row r="465" ht="14.25" customHeight="1">
      <c r="P465" s="7"/>
    </row>
    <row r="466" ht="14.25" customHeight="1">
      <c r="P466" s="7"/>
    </row>
    <row r="467" ht="14.25" customHeight="1">
      <c r="P467" s="7"/>
    </row>
    <row r="468" ht="14.25" customHeight="1">
      <c r="P468" s="7"/>
    </row>
    <row r="469" ht="14.25" customHeight="1">
      <c r="P469" s="7"/>
    </row>
    <row r="470" ht="14.25" customHeight="1">
      <c r="P470" s="7"/>
    </row>
    <row r="471" ht="14.25" customHeight="1">
      <c r="P471" s="7"/>
    </row>
    <row r="472" ht="14.25" customHeight="1">
      <c r="P472" s="7"/>
    </row>
    <row r="473" ht="14.25" customHeight="1">
      <c r="P473" s="7"/>
    </row>
    <row r="474" ht="14.25" customHeight="1">
      <c r="P474" s="7"/>
    </row>
    <row r="475" ht="14.25" customHeight="1">
      <c r="P475" s="7"/>
    </row>
    <row r="476" ht="14.25" customHeight="1">
      <c r="P476" s="7"/>
    </row>
    <row r="477" ht="14.25" customHeight="1">
      <c r="P477" s="7"/>
    </row>
    <row r="478" ht="14.25" customHeight="1">
      <c r="P478" s="7"/>
    </row>
    <row r="479" ht="14.25" customHeight="1">
      <c r="P479" s="7"/>
    </row>
    <row r="480" ht="14.25" customHeight="1">
      <c r="P480" s="7"/>
    </row>
    <row r="481" ht="14.25" customHeight="1">
      <c r="P481" s="7"/>
    </row>
    <row r="482" ht="14.25" customHeight="1">
      <c r="P482" s="7"/>
    </row>
    <row r="483" ht="14.25" customHeight="1">
      <c r="P483" s="7"/>
    </row>
    <row r="484" ht="14.25" customHeight="1">
      <c r="P484" s="7"/>
    </row>
    <row r="485" ht="14.25" customHeight="1">
      <c r="P485" s="7"/>
    </row>
    <row r="486" ht="14.25" customHeight="1">
      <c r="P486" s="7"/>
    </row>
    <row r="487" ht="14.25" customHeight="1">
      <c r="P487" s="7"/>
    </row>
    <row r="488" ht="14.25" customHeight="1">
      <c r="P488" s="7"/>
    </row>
    <row r="489" ht="14.25" customHeight="1">
      <c r="P489" s="7"/>
    </row>
    <row r="490" ht="14.25" customHeight="1">
      <c r="P490" s="7"/>
    </row>
    <row r="491" ht="14.25" customHeight="1">
      <c r="P491" s="7"/>
    </row>
    <row r="492" ht="14.25" customHeight="1">
      <c r="P492" s="7"/>
    </row>
    <row r="493" ht="14.25" customHeight="1">
      <c r="P493" s="7"/>
    </row>
    <row r="494" ht="14.25" customHeight="1">
      <c r="P494" s="7"/>
    </row>
    <row r="495" ht="14.25" customHeight="1">
      <c r="P495" s="7"/>
    </row>
    <row r="496" ht="14.25" customHeight="1">
      <c r="P496" s="7"/>
    </row>
    <row r="497" ht="14.25" customHeight="1">
      <c r="P497" s="7"/>
    </row>
    <row r="498" ht="14.25" customHeight="1">
      <c r="P498" s="7"/>
    </row>
    <row r="499" ht="14.25" customHeight="1">
      <c r="P499" s="7"/>
    </row>
    <row r="500" ht="14.25" customHeight="1">
      <c r="P500" s="7"/>
    </row>
    <row r="501" ht="14.25" customHeight="1">
      <c r="P501" s="7"/>
    </row>
    <row r="502" ht="14.25" customHeight="1">
      <c r="P502" s="7"/>
    </row>
    <row r="503" ht="14.25" customHeight="1">
      <c r="P503" s="7"/>
    </row>
    <row r="504" ht="14.25" customHeight="1">
      <c r="P504" s="7"/>
    </row>
    <row r="505" ht="14.25" customHeight="1">
      <c r="P505" s="7"/>
    </row>
    <row r="506" ht="14.25" customHeight="1">
      <c r="P506" s="7"/>
    </row>
    <row r="507" ht="14.25" customHeight="1">
      <c r="P507" s="7"/>
    </row>
    <row r="508" ht="14.25" customHeight="1">
      <c r="P508" s="7"/>
    </row>
    <row r="509" ht="14.25" customHeight="1">
      <c r="P509" s="7"/>
    </row>
    <row r="510" ht="14.25" customHeight="1">
      <c r="P510" s="7"/>
    </row>
    <row r="511" ht="14.25" customHeight="1">
      <c r="P511" s="7"/>
    </row>
    <row r="512" ht="14.25" customHeight="1">
      <c r="P512" s="7"/>
    </row>
    <row r="513" ht="14.25" customHeight="1">
      <c r="P513" s="7"/>
    </row>
    <row r="514" ht="14.25" customHeight="1">
      <c r="P514" s="7"/>
    </row>
    <row r="515" ht="14.25" customHeight="1">
      <c r="P515" s="7"/>
    </row>
    <row r="516" ht="14.25" customHeight="1">
      <c r="P516" s="7"/>
    </row>
    <row r="517" ht="14.25" customHeight="1">
      <c r="P517" s="7"/>
    </row>
    <row r="518" ht="14.25" customHeight="1">
      <c r="P518" s="7"/>
    </row>
    <row r="519" ht="14.25" customHeight="1">
      <c r="P519" s="7"/>
    </row>
    <row r="520" ht="14.25" customHeight="1">
      <c r="P520" s="7"/>
    </row>
    <row r="521" ht="14.25" customHeight="1">
      <c r="P521" s="7"/>
    </row>
    <row r="522" ht="14.25" customHeight="1">
      <c r="P522" s="7"/>
    </row>
    <row r="523" ht="14.25" customHeight="1">
      <c r="P523" s="7"/>
    </row>
    <row r="524" ht="14.25" customHeight="1">
      <c r="P524" s="7"/>
    </row>
    <row r="525" ht="14.25" customHeight="1">
      <c r="P525" s="7"/>
    </row>
    <row r="526" ht="14.25" customHeight="1">
      <c r="P526" s="7"/>
    </row>
    <row r="527" ht="14.25" customHeight="1">
      <c r="P527" s="7"/>
    </row>
    <row r="528" ht="14.25" customHeight="1">
      <c r="P528" s="7"/>
    </row>
    <row r="529" ht="14.25" customHeight="1">
      <c r="P529" s="7"/>
    </row>
    <row r="530" ht="14.25" customHeight="1">
      <c r="P530" s="7"/>
    </row>
    <row r="531" ht="14.25" customHeight="1">
      <c r="P531" s="7"/>
    </row>
    <row r="532" ht="14.25" customHeight="1">
      <c r="P532" s="7"/>
    </row>
    <row r="533" ht="14.25" customHeight="1">
      <c r="P533" s="7"/>
    </row>
    <row r="534" ht="14.25" customHeight="1">
      <c r="P534" s="7"/>
    </row>
    <row r="535" ht="14.25" customHeight="1">
      <c r="P535" s="7"/>
    </row>
    <row r="536" ht="14.25" customHeight="1">
      <c r="P536" s="7"/>
    </row>
    <row r="537" ht="14.25" customHeight="1">
      <c r="P537" s="7"/>
    </row>
    <row r="538" ht="14.25" customHeight="1">
      <c r="P538" s="7"/>
    </row>
    <row r="539" ht="14.25" customHeight="1">
      <c r="P539" s="7"/>
    </row>
    <row r="540" ht="14.25" customHeight="1">
      <c r="P540" s="7"/>
    </row>
    <row r="541" ht="14.25" customHeight="1">
      <c r="P541" s="7"/>
    </row>
    <row r="542" ht="14.25" customHeight="1">
      <c r="P542" s="7"/>
    </row>
    <row r="543" ht="14.25" customHeight="1">
      <c r="P543" s="7"/>
    </row>
    <row r="544" ht="14.25" customHeight="1">
      <c r="P544" s="7"/>
    </row>
    <row r="545" ht="14.25" customHeight="1">
      <c r="P545" s="7"/>
    </row>
    <row r="546" ht="14.25" customHeight="1">
      <c r="P546" s="7"/>
    </row>
    <row r="547" ht="14.25" customHeight="1">
      <c r="P547" s="7"/>
    </row>
    <row r="548" ht="14.25" customHeight="1">
      <c r="P548" s="7"/>
    </row>
    <row r="549" ht="14.25" customHeight="1">
      <c r="P549" s="7"/>
    </row>
    <row r="550" ht="14.25" customHeight="1">
      <c r="P550" s="7"/>
    </row>
    <row r="551" ht="14.25" customHeight="1">
      <c r="P551" s="7"/>
    </row>
    <row r="552" ht="14.25" customHeight="1">
      <c r="P552" s="7"/>
    </row>
    <row r="553" ht="14.25" customHeight="1">
      <c r="P553" s="7"/>
    </row>
    <row r="554" ht="14.25" customHeight="1">
      <c r="P554" s="7"/>
    </row>
    <row r="555" ht="14.25" customHeight="1">
      <c r="P555" s="7"/>
    </row>
    <row r="556" ht="14.25" customHeight="1">
      <c r="P556" s="7"/>
    </row>
    <row r="557" ht="14.25" customHeight="1">
      <c r="P557" s="7"/>
    </row>
    <row r="558" ht="14.25" customHeight="1">
      <c r="P558" s="7"/>
    </row>
    <row r="559" ht="14.25" customHeight="1">
      <c r="P559" s="7"/>
    </row>
    <row r="560" ht="14.25" customHeight="1">
      <c r="P560" s="7"/>
    </row>
    <row r="561" ht="14.25" customHeight="1">
      <c r="P561" s="7"/>
    </row>
    <row r="562" ht="14.25" customHeight="1">
      <c r="P562" s="7"/>
    </row>
    <row r="563" ht="14.25" customHeight="1">
      <c r="P563" s="7"/>
    </row>
    <row r="564" ht="14.25" customHeight="1">
      <c r="P564" s="7"/>
    </row>
    <row r="565" ht="14.25" customHeight="1">
      <c r="P565" s="7"/>
    </row>
    <row r="566" ht="14.25" customHeight="1">
      <c r="P566" s="7"/>
    </row>
    <row r="567" ht="14.25" customHeight="1">
      <c r="P567" s="7"/>
    </row>
    <row r="568" ht="14.25" customHeight="1">
      <c r="P568" s="7"/>
    </row>
    <row r="569" ht="14.25" customHeight="1">
      <c r="P569" s="7"/>
    </row>
    <row r="570" ht="14.25" customHeight="1">
      <c r="P570" s="7"/>
    </row>
    <row r="571" ht="14.25" customHeight="1">
      <c r="P571" s="7"/>
    </row>
    <row r="572" ht="14.25" customHeight="1">
      <c r="P572" s="7"/>
    </row>
    <row r="573" ht="14.25" customHeight="1">
      <c r="P573" s="7"/>
    </row>
    <row r="574" ht="14.25" customHeight="1">
      <c r="P574" s="7"/>
    </row>
    <row r="575" ht="14.25" customHeight="1">
      <c r="P575" s="7"/>
    </row>
    <row r="576" ht="14.25" customHeight="1">
      <c r="P576" s="7"/>
    </row>
    <row r="577" ht="14.25" customHeight="1">
      <c r="P577" s="7"/>
    </row>
    <row r="578" ht="14.25" customHeight="1">
      <c r="P578" s="7"/>
    </row>
    <row r="579" ht="14.25" customHeight="1">
      <c r="P579" s="7"/>
    </row>
    <row r="580" ht="14.25" customHeight="1">
      <c r="P580" s="7"/>
    </row>
    <row r="581" ht="14.25" customHeight="1">
      <c r="P581" s="7"/>
    </row>
    <row r="582" ht="14.25" customHeight="1">
      <c r="P582" s="7"/>
    </row>
    <row r="583" ht="14.25" customHeight="1">
      <c r="P583" s="7"/>
    </row>
    <row r="584" ht="14.25" customHeight="1">
      <c r="P584" s="7"/>
    </row>
    <row r="585" ht="14.25" customHeight="1">
      <c r="P585" s="7"/>
    </row>
    <row r="586" ht="14.25" customHeight="1">
      <c r="P586" s="7"/>
    </row>
    <row r="587" ht="14.25" customHeight="1">
      <c r="P587" s="7"/>
    </row>
    <row r="588" ht="14.25" customHeight="1">
      <c r="P588" s="7"/>
    </row>
    <row r="589" ht="14.25" customHeight="1">
      <c r="P589" s="7"/>
    </row>
    <row r="590" ht="14.25" customHeight="1">
      <c r="P590" s="7"/>
    </row>
    <row r="591" ht="14.25" customHeight="1">
      <c r="P591" s="7"/>
    </row>
    <row r="592" ht="14.25" customHeight="1">
      <c r="P592" s="7"/>
    </row>
    <row r="593" ht="14.25" customHeight="1">
      <c r="P593" s="7"/>
    </row>
    <row r="594" ht="14.25" customHeight="1">
      <c r="P594" s="7"/>
    </row>
    <row r="595" ht="14.25" customHeight="1">
      <c r="P595" s="7"/>
    </row>
    <row r="596" ht="14.25" customHeight="1">
      <c r="P596" s="7"/>
    </row>
    <row r="597" ht="14.25" customHeight="1">
      <c r="P597" s="7"/>
    </row>
    <row r="598" ht="14.25" customHeight="1">
      <c r="P598" s="7"/>
    </row>
    <row r="599" ht="14.25" customHeight="1">
      <c r="P599" s="7"/>
    </row>
    <row r="600" ht="14.25" customHeight="1">
      <c r="P600" s="7"/>
    </row>
    <row r="601" ht="14.25" customHeight="1">
      <c r="P601" s="7"/>
    </row>
    <row r="602" ht="14.25" customHeight="1">
      <c r="P602" s="7"/>
    </row>
    <row r="603" ht="14.25" customHeight="1">
      <c r="P603" s="7"/>
    </row>
    <row r="604" ht="14.25" customHeight="1">
      <c r="P604" s="7"/>
    </row>
    <row r="605" ht="14.25" customHeight="1">
      <c r="P605" s="7"/>
    </row>
    <row r="606" ht="14.25" customHeight="1">
      <c r="P606" s="7"/>
    </row>
    <row r="607" ht="14.25" customHeight="1">
      <c r="P607" s="7"/>
    </row>
    <row r="608" ht="14.25" customHeight="1">
      <c r="P608" s="7"/>
    </row>
    <row r="609" ht="14.25" customHeight="1">
      <c r="P609" s="7"/>
    </row>
    <row r="610" ht="14.25" customHeight="1">
      <c r="P610" s="7"/>
    </row>
    <row r="611" ht="14.25" customHeight="1">
      <c r="P611" s="7"/>
    </row>
    <row r="612" ht="14.25" customHeight="1">
      <c r="P612" s="7"/>
    </row>
    <row r="613" ht="14.25" customHeight="1">
      <c r="P613" s="7"/>
    </row>
    <row r="614" ht="14.25" customHeight="1">
      <c r="P614" s="7"/>
    </row>
    <row r="615" ht="14.25" customHeight="1">
      <c r="P615" s="7"/>
    </row>
    <row r="616" ht="14.25" customHeight="1">
      <c r="P616" s="7"/>
    </row>
    <row r="617" ht="14.25" customHeight="1">
      <c r="P617" s="7"/>
    </row>
    <row r="618" ht="14.25" customHeight="1">
      <c r="P618" s="7"/>
    </row>
    <row r="619" ht="14.25" customHeight="1">
      <c r="P619" s="7"/>
    </row>
    <row r="620" ht="14.25" customHeight="1">
      <c r="P620" s="7"/>
    </row>
    <row r="621" ht="14.25" customHeight="1">
      <c r="P621" s="7"/>
    </row>
    <row r="622" ht="14.25" customHeight="1">
      <c r="P622" s="7"/>
    </row>
    <row r="623" ht="14.25" customHeight="1">
      <c r="P623" s="7"/>
    </row>
    <row r="624" ht="14.25" customHeight="1">
      <c r="P624" s="7"/>
    </row>
    <row r="625" ht="14.25" customHeight="1">
      <c r="P625" s="7"/>
    </row>
    <row r="626" ht="14.25" customHeight="1">
      <c r="P626" s="7"/>
    </row>
    <row r="627" ht="14.25" customHeight="1">
      <c r="P627" s="7"/>
    </row>
    <row r="628" ht="14.25" customHeight="1">
      <c r="P628" s="7"/>
    </row>
    <row r="629" ht="14.25" customHeight="1">
      <c r="P629" s="7"/>
    </row>
    <row r="630" ht="14.25" customHeight="1">
      <c r="P630" s="7"/>
    </row>
    <row r="631" ht="14.25" customHeight="1">
      <c r="P631" s="7"/>
    </row>
    <row r="632" ht="14.25" customHeight="1">
      <c r="P632" s="7"/>
    </row>
    <row r="633" ht="14.25" customHeight="1">
      <c r="P633" s="7"/>
    </row>
    <row r="634" ht="14.25" customHeight="1">
      <c r="P634" s="7"/>
    </row>
    <row r="635" ht="14.25" customHeight="1">
      <c r="P635" s="7"/>
    </row>
    <row r="636" ht="14.25" customHeight="1">
      <c r="P636" s="7"/>
    </row>
    <row r="637" ht="14.25" customHeight="1">
      <c r="P637" s="7"/>
    </row>
    <row r="638" ht="14.25" customHeight="1">
      <c r="P638" s="7"/>
    </row>
    <row r="639" ht="14.25" customHeight="1">
      <c r="P639" s="7"/>
    </row>
    <row r="640" ht="14.25" customHeight="1">
      <c r="P640" s="7"/>
    </row>
    <row r="641" ht="14.25" customHeight="1">
      <c r="P641" s="7"/>
    </row>
    <row r="642" ht="14.25" customHeight="1">
      <c r="P642" s="7"/>
    </row>
    <row r="643" ht="14.25" customHeight="1">
      <c r="P643" s="7"/>
    </row>
    <row r="644" ht="14.25" customHeight="1">
      <c r="P644" s="7"/>
    </row>
    <row r="645" ht="14.25" customHeight="1">
      <c r="P645" s="7"/>
    </row>
    <row r="646" ht="14.25" customHeight="1">
      <c r="P646" s="7"/>
    </row>
    <row r="647" ht="14.25" customHeight="1">
      <c r="P647" s="7"/>
    </row>
    <row r="648" ht="14.25" customHeight="1">
      <c r="P648" s="7"/>
    </row>
    <row r="649" ht="14.25" customHeight="1">
      <c r="P649" s="7"/>
    </row>
    <row r="650" ht="14.25" customHeight="1">
      <c r="P650" s="7"/>
    </row>
    <row r="651" ht="14.25" customHeight="1">
      <c r="P651" s="7"/>
    </row>
    <row r="652" ht="14.25" customHeight="1">
      <c r="P652" s="7"/>
    </row>
    <row r="653" ht="14.25" customHeight="1">
      <c r="P653" s="7"/>
    </row>
    <row r="654" ht="14.25" customHeight="1">
      <c r="P654" s="7"/>
    </row>
    <row r="655" ht="14.25" customHeight="1">
      <c r="P655" s="7"/>
    </row>
    <row r="656" ht="14.25" customHeight="1">
      <c r="P656" s="7"/>
    </row>
    <row r="657" ht="14.25" customHeight="1">
      <c r="P657" s="7"/>
    </row>
    <row r="658" ht="14.25" customHeight="1">
      <c r="P658" s="7"/>
    </row>
    <row r="659" ht="14.25" customHeight="1">
      <c r="P659" s="7"/>
    </row>
    <row r="660" ht="14.25" customHeight="1">
      <c r="P660" s="7"/>
    </row>
    <row r="661" ht="14.25" customHeight="1">
      <c r="P661" s="7"/>
    </row>
    <row r="662" ht="14.25" customHeight="1">
      <c r="P662" s="7"/>
    </row>
    <row r="663" ht="14.25" customHeight="1">
      <c r="P663" s="7"/>
    </row>
    <row r="664" ht="14.25" customHeight="1">
      <c r="P664" s="7"/>
    </row>
    <row r="665" ht="14.25" customHeight="1">
      <c r="P665" s="7"/>
    </row>
    <row r="666" ht="14.25" customHeight="1">
      <c r="P666" s="7"/>
    </row>
    <row r="667" ht="14.25" customHeight="1">
      <c r="P667" s="7"/>
    </row>
    <row r="668" ht="14.25" customHeight="1">
      <c r="P668" s="7"/>
    </row>
    <row r="669" ht="14.25" customHeight="1">
      <c r="P669" s="7"/>
    </row>
    <row r="670" ht="14.25" customHeight="1">
      <c r="P670" s="7"/>
    </row>
    <row r="671" ht="14.25" customHeight="1">
      <c r="P671" s="7"/>
    </row>
    <row r="672" ht="14.25" customHeight="1">
      <c r="P672" s="7"/>
    </row>
    <row r="673" ht="14.25" customHeight="1">
      <c r="P673" s="7"/>
    </row>
    <row r="674" ht="14.25" customHeight="1">
      <c r="P674" s="7"/>
    </row>
    <row r="675" ht="14.25" customHeight="1">
      <c r="P675" s="7"/>
    </row>
    <row r="676" ht="14.25" customHeight="1">
      <c r="P676" s="7"/>
    </row>
    <row r="677" ht="14.25" customHeight="1">
      <c r="P677" s="7"/>
    </row>
    <row r="678" ht="14.25" customHeight="1">
      <c r="P678" s="7"/>
    </row>
    <row r="679" ht="14.25" customHeight="1">
      <c r="P679" s="7"/>
    </row>
    <row r="680" ht="14.25" customHeight="1">
      <c r="P680" s="7"/>
    </row>
    <row r="681" ht="14.25" customHeight="1">
      <c r="P681" s="7"/>
    </row>
    <row r="682" ht="14.25" customHeight="1">
      <c r="P682" s="7"/>
    </row>
    <row r="683" ht="14.25" customHeight="1">
      <c r="P683" s="7"/>
    </row>
    <row r="684" ht="14.25" customHeight="1">
      <c r="P684" s="7"/>
    </row>
    <row r="685" ht="14.25" customHeight="1">
      <c r="P685" s="7"/>
    </row>
    <row r="686" ht="14.25" customHeight="1">
      <c r="P686" s="7"/>
    </row>
    <row r="687" ht="14.25" customHeight="1">
      <c r="P687" s="7"/>
    </row>
    <row r="688" ht="14.25" customHeight="1">
      <c r="P688" s="7"/>
    </row>
    <row r="689" ht="14.25" customHeight="1">
      <c r="P689" s="7"/>
    </row>
    <row r="690" ht="14.25" customHeight="1">
      <c r="P690" s="7"/>
    </row>
    <row r="691" ht="14.25" customHeight="1">
      <c r="P691" s="7"/>
    </row>
    <row r="692" ht="14.25" customHeight="1">
      <c r="P692" s="7"/>
    </row>
    <row r="693" ht="14.25" customHeight="1">
      <c r="P693" s="7"/>
    </row>
    <row r="694" ht="14.25" customHeight="1">
      <c r="P694" s="7"/>
    </row>
    <row r="695" ht="14.25" customHeight="1">
      <c r="P695" s="7"/>
    </row>
    <row r="696" ht="14.25" customHeight="1">
      <c r="P696" s="7"/>
    </row>
    <row r="697" ht="14.25" customHeight="1">
      <c r="P697" s="7"/>
    </row>
    <row r="698" ht="14.25" customHeight="1">
      <c r="P698" s="7"/>
    </row>
    <row r="699" ht="14.25" customHeight="1">
      <c r="P699" s="7"/>
    </row>
    <row r="700" ht="14.25" customHeight="1">
      <c r="P700" s="7"/>
    </row>
    <row r="701" ht="14.25" customHeight="1">
      <c r="P701" s="7"/>
    </row>
    <row r="702" ht="14.25" customHeight="1">
      <c r="P702" s="7"/>
    </row>
    <row r="703" ht="14.25" customHeight="1">
      <c r="P703" s="7"/>
    </row>
    <row r="704" ht="14.25" customHeight="1">
      <c r="P704" s="7"/>
    </row>
    <row r="705" ht="14.25" customHeight="1">
      <c r="P705" s="7"/>
    </row>
    <row r="706" ht="14.25" customHeight="1">
      <c r="P706" s="7"/>
    </row>
    <row r="707" ht="14.25" customHeight="1">
      <c r="P707" s="7"/>
    </row>
    <row r="708" ht="14.25" customHeight="1">
      <c r="P708" s="7"/>
    </row>
    <row r="709" ht="14.25" customHeight="1">
      <c r="P709" s="7"/>
    </row>
    <row r="710" ht="14.25" customHeight="1">
      <c r="P710" s="7"/>
    </row>
    <row r="711" ht="14.25" customHeight="1">
      <c r="P711" s="7"/>
    </row>
    <row r="712" ht="14.25" customHeight="1">
      <c r="P712" s="7"/>
    </row>
    <row r="713" ht="14.25" customHeight="1">
      <c r="P713" s="7"/>
    </row>
    <row r="714" ht="14.25" customHeight="1">
      <c r="P714" s="7"/>
    </row>
    <row r="715" ht="14.25" customHeight="1">
      <c r="P715" s="7"/>
    </row>
    <row r="716" ht="14.25" customHeight="1">
      <c r="P716" s="7"/>
    </row>
    <row r="717" ht="14.25" customHeight="1">
      <c r="P717" s="7"/>
    </row>
    <row r="718" ht="14.25" customHeight="1">
      <c r="P718" s="7"/>
    </row>
    <row r="719" ht="14.25" customHeight="1">
      <c r="P719" s="7"/>
    </row>
    <row r="720" ht="14.25" customHeight="1">
      <c r="P720" s="7"/>
    </row>
    <row r="721" ht="14.25" customHeight="1">
      <c r="P721" s="7"/>
    </row>
    <row r="722" ht="14.25" customHeight="1">
      <c r="P722" s="7"/>
    </row>
    <row r="723" ht="14.25" customHeight="1">
      <c r="P723" s="7"/>
    </row>
    <row r="724" ht="14.25" customHeight="1">
      <c r="P724" s="7"/>
    </row>
    <row r="725" ht="14.25" customHeight="1">
      <c r="P725" s="7"/>
    </row>
    <row r="726" ht="14.25" customHeight="1">
      <c r="P726" s="7"/>
    </row>
    <row r="727" ht="14.25" customHeight="1">
      <c r="P727" s="7"/>
    </row>
    <row r="728" ht="14.25" customHeight="1">
      <c r="P728" s="7"/>
    </row>
    <row r="729" ht="14.25" customHeight="1">
      <c r="P729" s="7"/>
    </row>
    <row r="730" ht="14.25" customHeight="1">
      <c r="P730" s="7"/>
    </row>
    <row r="731" ht="14.25" customHeight="1">
      <c r="P731" s="7"/>
    </row>
    <row r="732" ht="14.25" customHeight="1">
      <c r="P732" s="7"/>
    </row>
    <row r="733" ht="14.25" customHeight="1">
      <c r="P733" s="7"/>
    </row>
    <row r="734" ht="14.25" customHeight="1">
      <c r="P734" s="7"/>
    </row>
    <row r="735" ht="14.25" customHeight="1">
      <c r="P735" s="7"/>
    </row>
    <row r="736" ht="14.25" customHeight="1">
      <c r="P736" s="7"/>
    </row>
    <row r="737" ht="14.25" customHeight="1">
      <c r="P737" s="7"/>
    </row>
    <row r="738" ht="14.25" customHeight="1">
      <c r="P738" s="7"/>
    </row>
    <row r="739" ht="14.25" customHeight="1">
      <c r="P739" s="7"/>
    </row>
    <row r="740" ht="14.25" customHeight="1">
      <c r="P740" s="7"/>
    </row>
    <row r="741" ht="14.25" customHeight="1">
      <c r="P741" s="7"/>
    </row>
    <row r="742" ht="14.25" customHeight="1">
      <c r="P742" s="7"/>
    </row>
    <row r="743" ht="14.25" customHeight="1">
      <c r="P743" s="7"/>
    </row>
    <row r="744" ht="14.25" customHeight="1">
      <c r="P744" s="7"/>
    </row>
    <row r="745" ht="14.25" customHeight="1">
      <c r="P745" s="7"/>
    </row>
    <row r="746" ht="14.25" customHeight="1">
      <c r="P746" s="7"/>
    </row>
    <row r="747" ht="14.25" customHeight="1">
      <c r="P747" s="7"/>
    </row>
    <row r="748" ht="14.25" customHeight="1">
      <c r="P748" s="7"/>
    </row>
    <row r="749" ht="14.25" customHeight="1">
      <c r="P749" s="7"/>
    </row>
    <row r="750" ht="14.25" customHeight="1">
      <c r="P750" s="7"/>
    </row>
    <row r="751" ht="14.25" customHeight="1">
      <c r="P751" s="7"/>
    </row>
    <row r="752" ht="14.25" customHeight="1">
      <c r="P752" s="7"/>
    </row>
    <row r="753" ht="14.25" customHeight="1">
      <c r="P753" s="7"/>
    </row>
    <row r="754" ht="14.25" customHeight="1">
      <c r="P754" s="7"/>
    </row>
    <row r="755" ht="14.25" customHeight="1">
      <c r="P755" s="7"/>
    </row>
    <row r="756" ht="14.25" customHeight="1">
      <c r="P756" s="7"/>
    </row>
    <row r="757" ht="14.25" customHeight="1">
      <c r="P757" s="7"/>
    </row>
    <row r="758" ht="14.25" customHeight="1">
      <c r="P758" s="7"/>
    </row>
    <row r="759" ht="14.25" customHeight="1">
      <c r="P759" s="7"/>
    </row>
    <row r="760" ht="14.25" customHeight="1">
      <c r="P760" s="7"/>
    </row>
    <row r="761" ht="14.25" customHeight="1">
      <c r="P761" s="7"/>
    </row>
    <row r="762" ht="14.25" customHeight="1">
      <c r="P762" s="7"/>
    </row>
    <row r="763" ht="14.25" customHeight="1">
      <c r="P763" s="7"/>
    </row>
    <row r="764" ht="14.25" customHeight="1">
      <c r="P764" s="7"/>
    </row>
    <row r="765" ht="14.25" customHeight="1">
      <c r="P765" s="7"/>
    </row>
    <row r="766" ht="14.25" customHeight="1">
      <c r="P766" s="7"/>
    </row>
    <row r="767" ht="14.25" customHeight="1">
      <c r="P767" s="7"/>
    </row>
    <row r="768" ht="14.25" customHeight="1">
      <c r="P768" s="7"/>
    </row>
    <row r="769" ht="14.25" customHeight="1">
      <c r="P769" s="7"/>
    </row>
    <row r="770" ht="14.25" customHeight="1">
      <c r="P770" s="7"/>
    </row>
    <row r="771" ht="14.25" customHeight="1">
      <c r="P771" s="7"/>
    </row>
    <row r="772" ht="14.25" customHeight="1">
      <c r="P772" s="7"/>
    </row>
    <row r="773" ht="14.25" customHeight="1">
      <c r="P773" s="7"/>
    </row>
    <row r="774" ht="14.25" customHeight="1">
      <c r="P774" s="7"/>
    </row>
    <row r="775" ht="14.25" customHeight="1">
      <c r="P775" s="7"/>
    </row>
    <row r="776" ht="14.25" customHeight="1">
      <c r="P776" s="7"/>
    </row>
    <row r="777" ht="14.25" customHeight="1">
      <c r="P777" s="7"/>
    </row>
    <row r="778" ht="14.25" customHeight="1">
      <c r="P778" s="7"/>
    </row>
    <row r="779" ht="14.25" customHeight="1">
      <c r="P779" s="7"/>
    </row>
    <row r="780" ht="14.25" customHeight="1">
      <c r="P780" s="7"/>
    </row>
    <row r="781" ht="14.25" customHeight="1">
      <c r="P781" s="7"/>
    </row>
    <row r="782" ht="14.25" customHeight="1">
      <c r="P782" s="7"/>
    </row>
    <row r="783" ht="14.25" customHeight="1">
      <c r="P783" s="7"/>
    </row>
    <row r="784" ht="14.25" customHeight="1">
      <c r="P784" s="7"/>
    </row>
    <row r="785" ht="14.25" customHeight="1">
      <c r="P785" s="7"/>
    </row>
    <row r="786" ht="14.25" customHeight="1">
      <c r="P786" s="7"/>
    </row>
    <row r="787" ht="14.25" customHeight="1">
      <c r="P787" s="7"/>
    </row>
    <row r="788" ht="14.25" customHeight="1">
      <c r="P788" s="7"/>
    </row>
    <row r="789" ht="14.25" customHeight="1">
      <c r="P789" s="7"/>
    </row>
    <row r="790" ht="14.25" customHeight="1">
      <c r="P790" s="7"/>
    </row>
    <row r="791" ht="14.25" customHeight="1">
      <c r="P791" s="7"/>
    </row>
    <row r="792" ht="14.25" customHeight="1">
      <c r="P792" s="7"/>
    </row>
    <row r="793" ht="14.25" customHeight="1">
      <c r="P793" s="7"/>
    </row>
    <row r="794" ht="14.25" customHeight="1">
      <c r="P794" s="7"/>
    </row>
    <row r="795" ht="14.25" customHeight="1">
      <c r="P795" s="7"/>
    </row>
    <row r="796" ht="14.25" customHeight="1">
      <c r="P796" s="7"/>
    </row>
    <row r="797" ht="14.25" customHeight="1">
      <c r="P797" s="7"/>
    </row>
    <row r="798" ht="14.25" customHeight="1">
      <c r="P798" s="7"/>
    </row>
    <row r="799" ht="14.25" customHeight="1">
      <c r="P799" s="7"/>
    </row>
    <row r="800" ht="14.25" customHeight="1">
      <c r="P800" s="7"/>
    </row>
    <row r="801" ht="14.25" customHeight="1">
      <c r="P801" s="7"/>
    </row>
    <row r="802" ht="14.25" customHeight="1">
      <c r="P802" s="7"/>
    </row>
    <row r="803" ht="14.25" customHeight="1">
      <c r="P803" s="7"/>
    </row>
    <row r="804" ht="14.25" customHeight="1">
      <c r="P804" s="7"/>
    </row>
    <row r="805" ht="14.25" customHeight="1">
      <c r="P805" s="7"/>
    </row>
    <row r="806" ht="14.25" customHeight="1">
      <c r="P806" s="7"/>
    </row>
    <row r="807" ht="14.25" customHeight="1">
      <c r="P807" s="7"/>
    </row>
    <row r="808" ht="14.25" customHeight="1">
      <c r="P808" s="7"/>
    </row>
    <row r="809" ht="14.25" customHeight="1">
      <c r="P809" s="7"/>
    </row>
    <row r="810" ht="14.25" customHeight="1">
      <c r="P810" s="7"/>
    </row>
    <row r="811" ht="14.25" customHeight="1">
      <c r="P811" s="7"/>
    </row>
    <row r="812" ht="14.25" customHeight="1">
      <c r="P812" s="7"/>
    </row>
    <row r="813" ht="14.25" customHeight="1">
      <c r="P813" s="7"/>
    </row>
    <row r="814" ht="14.25" customHeight="1">
      <c r="P814" s="7"/>
    </row>
    <row r="815" ht="14.25" customHeight="1">
      <c r="P815" s="7"/>
    </row>
    <row r="816" ht="14.25" customHeight="1">
      <c r="P816" s="7"/>
    </row>
    <row r="817" ht="14.25" customHeight="1">
      <c r="P817" s="7"/>
    </row>
    <row r="818" ht="14.25" customHeight="1">
      <c r="P818" s="7"/>
    </row>
    <row r="819" ht="14.25" customHeight="1">
      <c r="P819" s="7"/>
    </row>
    <row r="820" ht="14.25" customHeight="1">
      <c r="P820" s="7"/>
    </row>
    <row r="821" ht="14.25" customHeight="1">
      <c r="P821" s="7"/>
    </row>
    <row r="822" ht="14.25" customHeight="1">
      <c r="P822" s="7"/>
    </row>
    <row r="823" ht="14.25" customHeight="1">
      <c r="P823" s="7"/>
    </row>
    <row r="824" ht="14.25" customHeight="1">
      <c r="P824" s="7"/>
    </row>
    <row r="825" ht="14.25" customHeight="1">
      <c r="P825" s="7"/>
    </row>
    <row r="826" ht="14.25" customHeight="1">
      <c r="P826" s="7"/>
    </row>
    <row r="827" ht="14.25" customHeight="1">
      <c r="P827" s="7"/>
    </row>
    <row r="828" ht="14.25" customHeight="1">
      <c r="P828" s="7"/>
    </row>
    <row r="829" ht="14.25" customHeight="1">
      <c r="P829" s="7"/>
    </row>
    <row r="830" ht="14.25" customHeight="1">
      <c r="P830" s="7"/>
    </row>
    <row r="831" ht="14.25" customHeight="1">
      <c r="P831" s="7"/>
    </row>
    <row r="832" ht="14.25" customHeight="1">
      <c r="P832" s="7"/>
    </row>
    <row r="833" ht="14.25" customHeight="1">
      <c r="P833" s="7"/>
    </row>
    <row r="834" ht="14.25" customHeight="1">
      <c r="P834" s="7"/>
    </row>
    <row r="835" ht="14.25" customHeight="1">
      <c r="P835" s="7"/>
    </row>
    <row r="836" ht="14.25" customHeight="1">
      <c r="P836" s="7"/>
    </row>
    <row r="837" ht="14.25" customHeight="1">
      <c r="P837" s="7"/>
    </row>
    <row r="838" ht="14.25" customHeight="1">
      <c r="P838" s="7"/>
    </row>
    <row r="839" ht="14.25" customHeight="1">
      <c r="P839" s="7"/>
    </row>
    <row r="840" ht="14.25" customHeight="1">
      <c r="P840" s="7"/>
    </row>
    <row r="841" ht="14.25" customHeight="1">
      <c r="P841" s="7"/>
    </row>
    <row r="842" ht="14.25" customHeight="1">
      <c r="P842" s="7"/>
    </row>
    <row r="843" ht="14.25" customHeight="1">
      <c r="P843" s="7"/>
    </row>
    <row r="844" ht="14.25" customHeight="1">
      <c r="P844" s="7"/>
    </row>
    <row r="845" ht="14.25" customHeight="1">
      <c r="P845" s="7"/>
    </row>
    <row r="846" ht="14.25" customHeight="1">
      <c r="P846" s="7"/>
    </row>
    <row r="847" ht="14.25" customHeight="1">
      <c r="P847" s="7"/>
    </row>
    <row r="848" ht="14.25" customHeight="1">
      <c r="P848" s="7"/>
    </row>
    <row r="849" ht="14.25" customHeight="1">
      <c r="P849" s="7"/>
    </row>
    <row r="850" ht="14.25" customHeight="1">
      <c r="P850" s="7"/>
    </row>
    <row r="851" ht="14.25" customHeight="1">
      <c r="P851" s="7"/>
    </row>
    <row r="852" ht="14.25" customHeight="1">
      <c r="P852" s="7"/>
    </row>
    <row r="853" ht="14.25" customHeight="1">
      <c r="P853" s="7"/>
    </row>
    <row r="854" ht="14.25" customHeight="1">
      <c r="P854" s="7"/>
    </row>
    <row r="855" ht="14.25" customHeight="1">
      <c r="P855" s="7"/>
    </row>
    <row r="856" ht="14.25" customHeight="1">
      <c r="P856" s="7"/>
    </row>
    <row r="857" ht="14.25" customHeight="1">
      <c r="P857" s="7"/>
    </row>
    <row r="858" ht="14.25" customHeight="1">
      <c r="P858" s="7"/>
    </row>
    <row r="859" ht="14.25" customHeight="1">
      <c r="P859" s="7"/>
    </row>
    <row r="860" ht="14.25" customHeight="1">
      <c r="P860" s="7"/>
    </row>
    <row r="861" ht="14.25" customHeight="1">
      <c r="P861" s="7"/>
    </row>
    <row r="862" ht="14.25" customHeight="1">
      <c r="P862" s="7"/>
    </row>
    <row r="863" ht="14.25" customHeight="1">
      <c r="P863" s="7"/>
    </row>
    <row r="864" ht="14.25" customHeight="1">
      <c r="P864" s="7"/>
    </row>
    <row r="865" ht="14.25" customHeight="1">
      <c r="P865" s="7"/>
    </row>
    <row r="866" ht="14.25" customHeight="1">
      <c r="P866" s="7"/>
    </row>
    <row r="867" ht="14.25" customHeight="1">
      <c r="P867" s="7"/>
    </row>
    <row r="868" ht="14.25" customHeight="1">
      <c r="P868" s="7"/>
    </row>
    <row r="869" ht="14.25" customHeight="1">
      <c r="P869" s="7"/>
    </row>
    <row r="870" ht="14.25" customHeight="1">
      <c r="P870" s="7"/>
    </row>
    <row r="871" ht="14.25" customHeight="1">
      <c r="P871" s="7"/>
    </row>
    <row r="872" ht="14.25" customHeight="1">
      <c r="P872" s="7"/>
    </row>
    <row r="873" ht="14.25" customHeight="1">
      <c r="P873" s="7"/>
    </row>
    <row r="874" ht="14.25" customHeight="1">
      <c r="P874" s="7"/>
    </row>
    <row r="875" ht="14.25" customHeight="1">
      <c r="P875" s="7"/>
    </row>
    <row r="876" ht="14.25" customHeight="1">
      <c r="P876" s="7"/>
    </row>
    <row r="877" ht="14.25" customHeight="1">
      <c r="P877" s="7"/>
    </row>
    <row r="878" ht="14.25" customHeight="1">
      <c r="P878" s="7"/>
    </row>
    <row r="879" ht="14.25" customHeight="1">
      <c r="P879" s="7"/>
    </row>
    <row r="880" ht="14.25" customHeight="1">
      <c r="P880" s="7"/>
    </row>
    <row r="881" ht="14.25" customHeight="1">
      <c r="P881" s="7"/>
    </row>
    <row r="882" ht="14.25" customHeight="1">
      <c r="P882" s="7"/>
    </row>
    <row r="883" ht="14.25" customHeight="1">
      <c r="P883" s="7"/>
    </row>
    <row r="884" ht="14.25" customHeight="1">
      <c r="P884" s="7"/>
    </row>
    <row r="885" ht="14.25" customHeight="1">
      <c r="P885" s="7"/>
    </row>
    <row r="886" ht="14.25" customHeight="1">
      <c r="P886" s="7"/>
    </row>
    <row r="887" ht="14.25" customHeight="1">
      <c r="P887" s="7"/>
    </row>
    <row r="888" ht="14.25" customHeight="1">
      <c r="P888" s="7"/>
    </row>
    <row r="889" ht="14.25" customHeight="1">
      <c r="P889" s="7"/>
    </row>
    <row r="890" ht="14.25" customHeight="1">
      <c r="P890" s="7"/>
    </row>
    <row r="891" ht="14.25" customHeight="1">
      <c r="P891" s="7"/>
    </row>
    <row r="892" ht="14.25" customHeight="1">
      <c r="P892" s="7"/>
    </row>
    <row r="893" ht="14.25" customHeight="1">
      <c r="P893" s="7"/>
    </row>
    <row r="894" ht="14.25" customHeight="1">
      <c r="P894" s="7"/>
    </row>
    <row r="895" ht="14.25" customHeight="1">
      <c r="P895" s="7"/>
    </row>
    <row r="896" ht="14.25" customHeight="1">
      <c r="P896" s="7"/>
    </row>
    <row r="897" ht="14.25" customHeight="1">
      <c r="P897" s="7"/>
    </row>
    <row r="898" ht="14.25" customHeight="1">
      <c r="P898" s="7"/>
    </row>
    <row r="899" ht="14.25" customHeight="1">
      <c r="P899" s="7"/>
    </row>
    <row r="900" ht="14.25" customHeight="1">
      <c r="P900" s="7"/>
    </row>
    <row r="901" ht="14.25" customHeight="1">
      <c r="P901" s="7"/>
    </row>
    <row r="902" ht="14.25" customHeight="1">
      <c r="P902" s="7"/>
    </row>
    <row r="903" ht="14.25" customHeight="1">
      <c r="P903" s="7"/>
    </row>
    <row r="904" ht="14.25" customHeight="1">
      <c r="P904" s="7"/>
    </row>
    <row r="905" ht="14.25" customHeight="1">
      <c r="P905" s="7"/>
    </row>
    <row r="906" ht="14.25" customHeight="1">
      <c r="P906" s="7"/>
    </row>
    <row r="907" ht="14.25" customHeight="1">
      <c r="P907" s="7"/>
    </row>
    <row r="908" ht="14.25" customHeight="1">
      <c r="P908" s="7"/>
    </row>
    <row r="909" ht="14.25" customHeight="1">
      <c r="P909" s="7"/>
    </row>
    <row r="910" ht="14.25" customHeight="1">
      <c r="P910" s="7"/>
    </row>
    <row r="911" ht="14.25" customHeight="1">
      <c r="P911" s="7"/>
    </row>
    <row r="912" ht="14.25" customHeight="1">
      <c r="P912" s="7"/>
    </row>
    <row r="913" ht="14.25" customHeight="1">
      <c r="P913" s="7"/>
    </row>
    <row r="914" ht="14.25" customHeight="1">
      <c r="P914" s="7"/>
    </row>
    <row r="915" ht="14.25" customHeight="1">
      <c r="P915" s="7"/>
    </row>
    <row r="916" ht="14.25" customHeight="1">
      <c r="P916" s="7"/>
    </row>
    <row r="917" ht="14.25" customHeight="1">
      <c r="P917" s="7"/>
    </row>
    <row r="918" ht="14.25" customHeight="1">
      <c r="P918" s="7"/>
    </row>
    <row r="919" ht="14.25" customHeight="1">
      <c r="P919" s="7"/>
    </row>
    <row r="920" ht="14.25" customHeight="1">
      <c r="P920" s="7"/>
    </row>
    <row r="921" ht="14.25" customHeight="1">
      <c r="P921" s="7"/>
    </row>
    <row r="922" ht="14.25" customHeight="1">
      <c r="P922" s="7"/>
    </row>
    <row r="923" ht="14.25" customHeight="1">
      <c r="P923" s="7"/>
    </row>
    <row r="924" ht="14.25" customHeight="1">
      <c r="P924" s="7"/>
    </row>
    <row r="925" ht="14.25" customHeight="1">
      <c r="P925" s="7"/>
    </row>
    <row r="926" ht="14.25" customHeight="1">
      <c r="P926" s="7"/>
    </row>
    <row r="927" ht="14.25" customHeight="1">
      <c r="P927" s="7"/>
    </row>
    <row r="928" ht="14.25" customHeight="1">
      <c r="P928" s="7"/>
    </row>
    <row r="929" ht="14.25" customHeight="1">
      <c r="P929" s="7"/>
    </row>
    <row r="930" ht="14.25" customHeight="1">
      <c r="P930" s="7"/>
    </row>
    <row r="931" ht="14.25" customHeight="1">
      <c r="P931" s="7"/>
    </row>
    <row r="932" ht="14.25" customHeight="1">
      <c r="P932" s="7"/>
    </row>
    <row r="933" ht="14.25" customHeight="1">
      <c r="P933" s="7"/>
    </row>
    <row r="934" ht="14.25" customHeight="1">
      <c r="P934" s="7"/>
    </row>
    <row r="935" ht="14.25" customHeight="1">
      <c r="P935" s="7"/>
    </row>
    <row r="936" ht="14.25" customHeight="1">
      <c r="P936" s="7"/>
    </row>
    <row r="937" ht="14.25" customHeight="1">
      <c r="P937" s="7"/>
    </row>
    <row r="938" ht="14.25" customHeight="1">
      <c r="P938" s="7"/>
    </row>
    <row r="939" ht="14.25" customHeight="1">
      <c r="P939" s="7"/>
    </row>
    <row r="940" ht="14.25" customHeight="1">
      <c r="P940" s="7"/>
    </row>
    <row r="941" ht="14.25" customHeight="1">
      <c r="P941" s="7"/>
    </row>
    <row r="942" ht="14.25" customHeight="1">
      <c r="P942" s="7"/>
    </row>
    <row r="943" ht="14.25" customHeight="1">
      <c r="P943" s="7"/>
    </row>
    <row r="944" ht="14.25" customHeight="1">
      <c r="P944" s="7"/>
    </row>
    <row r="945" ht="14.25" customHeight="1">
      <c r="P945" s="7"/>
    </row>
    <row r="946" ht="14.25" customHeight="1">
      <c r="P946" s="7"/>
    </row>
    <row r="947" ht="14.25" customHeight="1">
      <c r="P947" s="7"/>
    </row>
    <row r="948" ht="14.25" customHeight="1">
      <c r="P948" s="7"/>
    </row>
    <row r="949" ht="14.25" customHeight="1">
      <c r="P949" s="7"/>
    </row>
    <row r="950" ht="14.25" customHeight="1">
      <c r="P950" s="7"/>
    </row>
    <row r="951" ht="14.25" customHeight="1">
      <c r="P951" s="7"/>
    </row>
    <row r="952" ht="14.25" customHeight="1">
      <c r="P952" s="7"/>
    </row>
    <row r="953" ht="14.25" customHeight="1">
      <c r="P953" s="7"/>
    </row>
    <row r="954" ht="14.25" customHeight="1">
      <c r="P954" s="7"/>
    </row>
    <row r="955" ht="14.25" customHeight="1">
      <c r="P955" s="7"/>
    </row>
    <row r="956" ht="14.25" customHeight="1">
      <c r="P956" s="7"/>
    </row>
    <row r="957" ht="14.25" customHeight="1">
      <c r="P957" s="7"/>
    </row>
    <row r="958" ht="14.25" customHeight="1">
      <c r="P958" s="7"/>
    </row>
    <row r="959" ht="14.25" customHeight="1">
      <c r="P959" s="7"/>
    </row>
    <row r="960" ht="14.25" customHeight="1">
      <c r="P960" s="7"/>
    </row>
    <row r="961" ht="14.25" customHeight="1">
      <c r="P961" s="7"/>
    </row>
    <row r="962" ht="14.25" customHeight="1">
      <c r="P962" s="7"/>
    </row>
    <row r="963" ht="14.25" customHeight="1">
      <c r="P963" s="7"/>
    </row>
    <row r="964" ht="14.25" customHeight="1">
      <c r="P964" s="7"/>
    </row>
    <row r="965" ht="14.25" customHeight="1">
      <c r="P965" s="7"/>
    </row>
    <row r="966" ht="14.25" customHeight="1">
      <c r="P966" s="7"/>
    </row>
    <row r="967" ht="14.25" customHeight="1">
      <c r="P967" s="7"/>
    </row>
    <row r="968" ht="14.25" customHeight="1">
      <c r="P968" s="7"/>
    </row>
    <row r="969" ht="14.25" customHeight="1">
      <c r="P969" s="7"/>
    </row>
    <row r="970" ht="14.25" customHeight="1">
      <c r="P970" s="7"/>
    </row>
    <row r="971" ht="14.25" customHeight="1">
      <c r="P971" s="7"/>
    </row>
    <row r="972" ht="14.25" customHeight="1">
      <c r="P972" s="7"/>
    </row>
    <row r="973" ht="14.25" customHeight="1">
      <c r="P973" s="7"/>
    </row>
    <row r="974" ht="14.25" customHeight="1">
      <c r="P974" s="7"/>
    </row>
    <row r="975" ht="14.25" customHeight="1">
      <c r="P975" s="7"/>
    </row>
    <row r="976" ht="14.25" customHeight="1">
      <c r="P976" s="7"/>
    </row>
    <row r="977" ht="14.25" customHeight="1">
      <c r="P977" s="7"/>
    </row>
    <row r="978" ht="14.25" customHeight="1">
      <c r="P978" s="7"/>
    </row>
    <row r="979" ht="14.25" customHeight="1">
      <c r="P979" s="7"/>
    </row>
    <row r="980" ht="14.25" customHeight="1">
      <c r="P980" s="7"/>
    </row>
    <row r="981" ht="14.25" customHeight="1">
      <c r="P981" s="7"/>
    </row>
    <row r="982" ht="14.25" customHeight="1">
      <c r="P982" s="7"/>
    </row>
    <row r="983" ht="14.25" customHeight="1">
      <c r="P983" s="7"/>
    </row>
    <row r="984" ht="14.25" customHeight="1">
      <c r="P984" s="7"/>
    </row>
    <row r="985" ht="14.25" customHeight="1">
      <c r="P985" s="7"/>
    </row>
    <row r="986" ht="14.25" customHeight="1">
      <c r="P986" s="7"/>
    </row>
    <row r="987" ht="14.25" customHeight="1">
      <c r="P987" s="7"/>
    </row>
    <row r="988" ht="14.25" customHeight="1">
      <c r="P988" s="7"/>
    </row>
    <row r="989" ht="14.25" customHeight="1">
      <c r="P989" s="7"/>
    </row>
    <row r="990" ht="14.25" customHeight="1">
      <c r="P990" s="7"/>
    </row>
    <row r="991" ht="14.25" customHeight="1">
      <c r="P991" s="7"/>
    </row>
    <row r="992" ht="14.25" customHeight="1">
      <c r="P992" s="7"/>
    </row>
    <row r="993" ht="14.25" customHeight="1">
      <c r="P993" s="7"/>
    </row>
    <row r="994" ht="14.25" customHeight="1">
      <c r="P994" s="7"/>
    </row>
    <row r="995" ht="14.25" customHeight="1">
      <c r="P995" s="7"/>
    </row>
    <row r="996" ht="14.25" customHeight="1">
      <c r="P996" s="7"/>
    </row>
    <row r="997" ht="14.25" customHeight="1">
      <c r="P997" s="7"/>
    </row>
    <row r="998" ht="14.25" customHeight="1">
      <c r="P998" s="7"/>
    </row>
    <row r="999" ht="14.25" customHeight="1">
      <c r="P999" s="7"/>
    </row>
    <row r="1000" ht="14.25" customHeight="1">
      <c r="P1000" s="7"/>
    </row>
  </sheetData>
  <mergeCells count="2">
    <mergeCell ref="B34:R34"/>
    <mergeCell ref="B53:R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8.71"/>
    <col customWidth="1" min="12" max="13" width="8.71"/>
    <col customWidth="1" min="14" max="14" width="9.86"/>
    <col customWidth="1" min="15" max="15" width="19.71"/>
    <col customWidth="1" min="16" max="29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27.0" customHeight="1">
      <c r="A2" s="7"/>
      <c r="B2" s="8" t="s">
        <v>296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  <c r="P3" s="11"/>
    </row>
    <row r="4" ht="18.0" customHeight="1">
      <c r="A4" s="7"/>
      <c r="B4" s="12" t="s">
        <v>20</v>
      </c>
      <c r="C4" s="13">
        <v>3.32644263413E7</v>
      </c>
      <c r="D4" s="13">
        <v>4.165396796877E7</v>
      </c>
      <c r="E4" s="13">
        <v>3.953492940542E7</v>
      </c>
      <c r="F4" s="13">
        <v>2.732264372219E7</v>
      </c>
      <c r="G4" s="13">
        <v>2.3379847816770002E7</v>
      </c>
      <c r="H4" s="13">
        <v>1.754431266879E7</v>
      </c>
      <c r="I4" s="13">
        <v>1.283869409508E7</v>
      </c>
      <c r="J4" s="13">
        <v>1.9335119310229998E7</v>
      </c>
      <c r="K4" s="13">
        <v>217861.07217</v>
      </c>
      <c r="L4" s="13">
        <v>2.0804311863599997E7</v>
      </c>
      <c r="M4" s="13">
        <v>4974453.5563199995</v>
      </c>
      <c r="N4" s="13">
        <v>1.019629902233E7</v>
      </c>
      <c r="O4" s="13">
        <v>2.5106686684297E8</v>
      </c>
      <c r="Q4" s="64">
        <v>3.32644263413E7</v>
      </c>
      <c r="R4" s="13">
        <v>4.165396796877E7</v>
      </c>
      <c r="S4" s="13">
        <v>3.953492940542E7</v>
      </c>
      <c r="T4" s="13">
        <v>2.732264372219E7</v>
      </c>
      <c r="U4" s="13">
        <v>2.3379847816770002E7</v>
      </c>
      <c r="V4" s="13">
        <v>1.754431266879E7</v>
      </c>
      <c r="W4" s="13">
        <v>1.283869409508E7</v>
      </c>
      <c r="X4" s="13">
        <v>1.9335119310229998E7</v>
      </c>
      <c r="Y4" s="13">
        <v>217861.07217</v>
      </c>
      <c r="Z4" s="13">
        <v>2.0804311863599997E7</v>
      </c>
      <c r="AA4" s="13">
        <v>4974453.5563199995</v>
      </c>
      <c r="AB4" s="13">
        <v>1.019629902233E7</v>
      </c>
      <c r="AC4" s="13">
        <v>2.5106686684297E8</v>
      </c>
    </row>
    <row r="5" ht="18.0" customHeight="1">
      <c r="A5" s="7"/>
      <c r="B5" s="12" t="s">
        <v>21</v>
      </c>
      <c r="C5" s="14">
        <f t="shared" ref="C5:O5" si="1">C6+C8-(C7*0.4)-(C9*0.3)</f>
        <v>6733939.901</v>
      </c>
      <c r="D5" s="14">
        <f t="shared" si="1"/>
        <v>8300049.419</v>
      </c>
      <c r="E5" s="14">
        <f t="shared" si="1"/>
        <v>6599476.027</v>
      </c>
      <c r="F5" s="14">
        <f t="shared" si="1"/>
        <v>4970715.869</v>
      </c>
      <c r="G5" s="14">
        <f t="shared" si="1"/>
        <v>3934379.824</v>
      </c>
      <c r="H5" s="14">
        <f t="shared" si="1"/>
        <v>2730117.185</v>
      </c>
      <c r="I5" s="14">
        <f t="shared" si="1"/>
        <v>1574732.861</v>
      </c>
      <c r="J5" s="14">
        <f t="shared" si="1"/>
        <v>3264941.311</v>
      </c>
      <c r="K5" s="14">
        <f t="shared" si="1"/>
        <v>53054.65839</v>
      </c>
      <c r="L5" s="14">
        <f t="shared" si="1"/>
        <v>2750335.508</v>
      </c>
      <c r="M5" s="14">
        <f t="shared" si="1"/>
        <v>523917.5952</v>
      </c>
      <c r="N5" s="14">
        <f t="shared" si="1"/>
        <v>553293.7472</v>
      </c>
      <c r="O5" s="14">
        <f t="shared" si="1"/>
        <v>41988953.91</v>
      </c>
      <c r="P5" s="14"/>
      <c r="Q5" s="13">
        <v>3746125.96658</v>
      </c>
      <c r="R5" s="13">
        <v>4601554.0733900005</v>
      </c>
      <c r="S5" s="13">
        <v>3490065.4564</v>
      </c>
      <c r="T5" s="13">
        <v>2800623.5418000002</v>
      </c>
      <c r="U5" s="13">
        <v>1740167.8112</v>
      </c>
      <c r="V5" s="13">
        <v>1647123.60815</v>
      </c>
      <c r="W5" s="13">
        <v>1273409.01861</v>
      </c>
      <c r="X5" s="13">
        <v>1353888.43153</v>
      </c>
      <c r="Y5" s="13">
        <v>64040.203299999994</v>
      </c>
      <c r="Z5" s="13">
        <v>1185774.81628</v>
      </c>
      <c r="AA5" s="13">
        <v>314188.61277999997</v>
      </c>
      <c r="AB5" s="13">
        <v>470980.94429</v>
      </c>
      <c r="AC5" s="13">
        <v>2.268794248431E7</v>
      </c>
    </row>
    <row r="6" ht="18.0" customHeight="1">
      <c r="A6" s="7"/>
      <c r="B6" s="17" t="s">
        <v>22</v>
      </c>
      <c r="C6" s="17">
        <v>3746125.96658</v>
      </c>
      <c r="D6" s="17">
        <v>4601554.0733900005</v>
      </c>
      <c r="E6" s="17">
        <v>3490065.4564</v>
      </c>
      <c r="F6" s="17">
        <v>2800623.5418000002</v>
      </c>
      <c r="G6" s="17">
        <v>1740167.8112</v>
      </c>
      <c r="H6" s="17">
        <v>1647123.60815</v>
      </c>
      <c r="I6" s="17">
        <v>1273409.01861</v>
      </c>
      <c r="J6" s="17">
        <v>1353888.43153</v>
      </c>
      <c r="K6" s="17">
        <v>64040.203299999994</v>
      </c>
      <c r="L6" s="17">
        <v>1185774.81628</v>
      </c>
      <c r="M6" s="17">
        <v>314188.61277999997</v>
      </c>
      <c r="N6" s="17">
        <v>470980.94429</v>
      </c>
      <c r="O6" s="17">
        <v>2.268794248431E7</v>
      </c>
      <c r="P6" s="17"/>
      <c r="Q6" s="13">
        <v>2290054.03329</v>
      </c>
      <c r="R6" s="13">
        <v>2296479.7264099997</v>
      </c>
      <c r="S6" s="13">
        <v>2323877.68159</v>
      </c>
      <c r="T6" s="13">
        <v>1753867.79677</v>
      </c>
      <c r="U6" s="13">
        <v>1022810.6168300001</v>
      </c>
      <c r="V6" s="13">
        <v>694498.00008</v>
      </c>
      <c r="W6" s="13">
        <v>575857.2482200001</v>
      </c>
      <c r="X6" s="13">
        <v>654861.14112</v>
      </c>
      <c r="Y6" s="13">
        <v>34810.02312</v>
      </c>
      <c r="Z6" s="13">
        <v>817879.275</v>
      </c>
      <c r="AA6" s="13">
        <v>128120.63227</v>
      </c>
      <c r="AB6" s="13">
        <v>235570.0</v>
      </c>
      <c r="AC6" s="13">
        <v>1.2828686174700001E7</v>
      </c>
    </row>
    <row r="7" ht="18.0" customHeight="1">
      <c r="A7" s="7"/>
      <c r="B7" s="19" t="s">
        <v>23</v>
      </c>
      <c r="C7" s="17">
        <v>2290054.03329</v>
      </c>
      <c r="D7" s="17">
        <v>2296479.7264099997</v>
      </c>
      <c r="E7" s="17">
        <v>2323877.68159</v>
      </c>
      <c r="F7" s="17">
        <v>1753867.79677</v>
      </c>
      <c r="G7" s="17">
        <v>1022810.6168300001</v>
      </c>
      <c r="H7" s="17">
        <v>694498.00008</v>
      </c>
      <c r="I7" s="17">
        <v>575857.2482200001</v>
      </c>
      <c r="J7" s="17">
        <v>654861.14112</v>
      </c>
      <c r="K7" s="17">
        <v>34810.02312</v>
      </c>
      <c r="L7" s="17">
        <v>817879.275</v>
      </c>
      <c r="M7" s="17">
        <v>128120.63227</v>
      </c>
      <c r="N7" s="17">
        <v>235570.0</v>
      </c>
      <c r="O7" s="17">
        <v>1.2828686174700001E7</v>
      </c>
      <c r="P7" s="17"/>
      <c r="Q7" s="13">
        <v>4353912.60312</v>
      </c>
      <c r="R7" s="13">
        <v>5161253.04691</v>
      </c>
      <c r="S7" s="13">
        <v>4389270.6765600005</v>
      </c>
      <c r="T7" s="13">
        <v>3027804.52405</v>
      </c>
      <c r="U7" s="13">
        <v>2865699.46852</v>
      </c>
      <c r="V7" s="13">
        <v>1511184.32053</v>
      </c>
      <c r="W7" s="13">
        <v>583197.66396</v>
      </c>
      <c r="X7" s="13">
        <v>2386151.22335</v>
      </c>
      <c r="Y7" s="13">
        <v>4147.81034</v>
      </c>
      <c r="Z7" s="13">
        <v>2204122.92338</v>
      </c>
      <c r="AA7" s="13">
        <v>294469.51437</v>
      </c>
      <c r="AB7" s="13">
        <v>227861.59234</v>
      </c>
      <c r="AC7" s="13">
        <v>2.700907536743E7</v>
      </c>
    </row>
    <row r="8" ht="18.0" customHeight="1">
      <c r="A8" s="7"/>
      <c r="B8" s="17" t="s">
        <v>24</v>
      </c>
      <c r="C8" s="17">
        <v>4353912.60312</v>
      </c>
      <c r="D8" s="17">
        <v>5161253.04691</v>
      </c>
      <c r="E8" s="17">
        <v>4389270.6765600005</v>
      </c>
      <c r="F8" s="17">
        <v>3027804.52405</v>
      </c>
      <c r="G8" s="17">
        <v>2865699.46852</v>
      </c>
      <c r="H8" s="17">
        <v>1511184.32053</v>
      </c>
      <c r="I8" s="17">
        <v>583197.66396</v>
      </c>
      <c r="J8" s="17">
        <v>2386151.22335</v>
      </c>
      <c r="K8" s="17">
        <v>4147.81034</v>
      </c>
      <c r="L8" s="17">
        <v>2204122.92338</v>
      </c>
      <c r="M8" s="17">
        <v>294469.51437</v>
      </c>
      <c r="N8" s="17">
        <v>227861.59234</v>
      </c>
      <c r="O8" s="17">
        <v>2.700907536743E7</v>
      </c>
      <c r="P8" s="17"/>
      <c r="Q8" s="13">
        <v>1500256.84988</v>
      </c>
      <c r="R8" s="13">
        <v>1813886.03692</v>
      </c>
      <c r="S8" s="13">
        <v>1167696.77894</v>
      </c>
      <c r="T8" s="13">
        <v>520550.26009</v>
      </c>
      <c r="U8" s="13">
        <v>874544.03053</v>
      </c>
      <c r="V8" s="13">
        <v>501305.14639999997</v>
      </c>
      <c r="W8" s="13">
        <v>171769.7421</v>
      </c>
      <c r="X8" s="13">
        <v>710512.95875</v>
      </c>
      <c r="Y8" s="13">
        <v>4031.15334</v>
      </c>
      <c r="Z8" s="13">
        <v>1041368.40429</v>
      </c>
      <c r="AA8" s="13">
        <v>111640.93012</v>
      </c>
      <c r="AB8" s="13">
        <v>171069.29801</v>
      </c>
      <c r="AC8" s="13">
        <v>8588631.58937</v>
      </c>
    </row>
    <row r="9" ht="18.0" customHeight="1">
      <c r="A9" s="7"/>
      <c r="B9" s="19" t="s">
        <v>25</v>
      </c>
      <c r="C9" s="17">
        <v>1500256.84988</v>
      </c>
      <c r="D9" s="17">
        <v>1813886.03692</v>
      </c>
      <c r="E9" s="17">
        <v>1167696.77894</v>
      </c>
      <c r="F9" s="17">
        <v>520550.26009</v>
      </c>
      <c r="G9" s="17">
        <v>874544.03053</v>
      </c>
      <c r="H9" s="17">
        <v>501305.14639999997</v>
      </c>
      <c r="I9" s="17">
        <v>171769.7421</v>
      </c>
      <c r="J9" s="17">
        <v>710512.95875</v>
      </c>
      <c r="K9" s="17">
        <v>4031.15334</v>
      </c>
      <c r="L9" s="17">
        <v>1041368.40429</v>
      </c>
      <c r="M9" s="17">
        <v>111640.93012</v>
      </c>
      <c r="N9" s="17">
        <v>171069.29801</v>
      </c>
      <c r="O9" s="17">
        <v>8588631.58937</v>
      </c>
      <c r="P9" s="17"/>
    </row>
    <row r="10" ht="18.0" customHeight="1">
      <c r="A10" s="7"/>
      <c r="B10" s="12" t="s">
        <v>26</v>
      </c>
      <c r="C10" s="14">
        <f t="shared" ref="C10:O10" si="2">SUM(C11:C13)</f>
        <v>11386513.68</v>
      </c>
      <c r="D10" s="14">
        <f t="shared" si="2"/>
        <v>14283126.34</v>
      </c>
      <c r="E10" s="14">
        <f t="shared" si="2"/>
        <v>13403260.71</v>
      </c>
      <c r="F10" s="14">
        <f t="shared" si="2"/>
        <v>8559279.642</v>
      </c>
      <c r="G10" s="14">
        <f t="shared" si="2"/>
        <v>7681789.568</v>
      </c>
      <c r="H10" s="14">
        <f t="shared" si="2"/>
        <v>5221188.783</v>
      </c>
      <c r="I10" s="14">
        <f t="shared" si="2"/>
        <v>2640411.753</v>
      </c>
      <c r="J10" s="14">
        <f t="shared" si="2"/>
        <v>4031324.424</v>
      </c>
      <c r="K10" s="14">
        <f t="shared" si="2"/>
        <v>63624.71494</v>
      </c>
      <c r="L10" s="14">
        <f t="shared" si="2"/>
        <v>5064150.114</v>
      </c>
      <c r="M10" s="14">
        <f t="shared" si="2"/>
        <v>845891.9146</v>
      </c>
      <c r="N10" s="14">
        <f t="shared" si="2"/>
        <v>1670804.869</v>
      </c>
      <c r="O10" s="14">
        <f t="shared" si="2"/>
        <v>74851366.52</v>
      </c>
      <c r="P10" s="14"/>
      <c r="R10" s="52"/>
    </row>
    <row r="11" ht="18.0" customHeight="1">
      <c r="A11" s="7"/>
      <c r="B11" s="17" t="s">
        <v>27</v>
      </c>
      <c r="C11" s="17">
        <v>4858189.29295</v>
      </c>
      <c r="D11" s="17">
        <v>3488555.76521</v>
      </c>
      <c r="E11" s="17">
        <v>4306490.3111000005</v>
      </c>
      <c r="F11" s="17">
        <v>4193694.7989899996</v>
      </c>
      <c r="G11" s="17">
        <v>3030361.38778</v>
      </c>
      <c r="H11" s="17">
        <v>2103161.6038699998</v>
      </c>
      <c r="I11" s="17">
        <v>1008383.62607</v>
      </c>
      <c r="J11" s="17">
        <v>14264.93124</v>
      </c>
      <c r="K11" s="17">
        <v>41133.48943</v>
      </c>
      <c r="L11" s="17">
        <v>994058.01724</v>
      </c>
      <c r="M11" s="17">
        <v>335253.41014999995</v>
      </c>
      <c r="N11" s="17">
        <v>25250.86444</v>
      </c>
      <c r="O11" s="17">
        <v>2.439879749847E7</v>
      </c>
      <c r="P11" s="17"/>
    </row>
    <row r="12" ht="18.0" customHeight="1">
      <c r="A12" s="7"/>
      <c r="B12" s="17" t="s">
        <v>28</v>
      </c>
      <c r="C12" s="17">
        <v>6527575.11023</v>
      </c>
      <c r="D12" s="17">
        <v>1.0794546911540002E7</v>
      </c>
      <c r="E12" s="17">
        <v>9092965.92909</v>
      </c>
      <c r="F12" s="17">
        <v>4363133.05804</v>
      </c>
      <c r="G12" s="17">
        <v>4650278.33435</v>
      </c>
      <c r="H12" s="17">
        <v>3117630.05344</v>
      </c>
      <c r="I12" s="17">
        <v>1628782.40032</v>
      </c>
      <c r="J12" s="17">
        <v>4016521.1631</v>
      </c>
      <c r="K12" s="17">
        <v>22479.172899999998</v>
      </c>
      <c r="L12" s="17">
        <v>4069780.1904</v>
      </c>
      <c r="M12" s="17">
        <v>510051.75525</v>
      </c>
      <c r="N12" s="17">
        <v>1645237.88745</v>
      </c>
      <c r="O12" s="17">
        <v>5.043898196611E7</v>
      </c>
      <c r="P12" s="17"/>
    </row>
    <row r="13" ht="20.25" customHeight="1">
      <c r="A13" s="7"/>
      <c r="B13" s="17" t="s">
        <v>308</v>
      </c>
      <c r="C13" s="17">
        <v>749.27704</v>
      </c>
      <c r="D13" s="17">
        <v>23.667</v>
      </c>
      <c r="E13" s="17">
        <v>3804.47446</v>
      </c>
      <c r="F13" s="17">
        <v>2451.78471</v>
      </c>
      <c r="G13" s="17">
        <v>1149.8456299999998</v>
      </c>
      <c r="H13" s="17">
        <v>397.12604999999996</v>
      </c>
      <c r="I13" s="17">
        <v>3245.72667</v>
      </c>
      <c r="J13" s="17">
        <v>538.33004</v>
      </c>
      <c r="K13" s="17">
        <v>12.052610000000001</v>
      </c>
      <c r="L13" s="17">
        <v>311.90643</v>
      </c>
      <c r="M13" s="17">
        <v>586.74918</v>
      </c>
      <c r="N13" s="17">
        <v>316.11712</v>
      </c>
      <c r="O13" s="17">
        <v>13587.056939999999</v>
      </c>
      <c r="P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ht="30.0" customHeight="1">
      <c r="B15" s="10" t="s">
        <v>30</v>
      </c>
      <c r="C15" s="10" t="str">
        <f t="shared" ref="C15:O15" si="3">C3</f>
        <v>BNB</v>
      </c>
      <c r="D15" s="10" t="str">
        <f t="shared" si="3"/>
        <v>BUN</v>
      </c>
      <c r="E15" s="10" t="str">
        <f t="shared" si="3"/>
        <v>BME</v>
      </c>
      <c r="F15" s="10" t="str">
        <f t="shared" si="3"/>
        <v>BIS</v>
      </c>
      <c r="G15" s="10" t="str">
        <f t="shared" si="3"/>
        <v>BCR</v>
      </c>
      <c r="H15" s="10" t="str">
        <f t="shared" si="3"/>
        <v>BGA</v>
      </c>
      <c r="I15" s="10" t="str">
        <f t="shared" si="3"/>
        <v>BEC</v>
      </c>
      <c r="J15" s="10" t="str">
        <f t="shared" si="3"/>
        <v>BSO</v>
      </c>
      <c r="K15" s="10" t="str">
        <f t="shared" si="3"/>
        <v>BNA</v>
      </c>
      <c r="L15" s="10" t="str">
        <f t="shared" si="3"/>
        <v>BIE</v>
      </c>
      <c r="M15" s="10" t="str">
        <f t="shared" si="3"/>
        <v>BFO</v>
      </c>
      <c r="N15" s="10" t="str">
        <f t="shared" si="3"/>
        <v>BPR</v>
      </c>
      <c r="O15" s="10" t="str">
        <f t="shared" si="3"/>
        <v>TOTAL SISTEMA</v>
      </c>
      <c r="P15" s="10"/>
    </row>
    <row r="16" ht="19.5" customHeight="1">
      <c r="B16" s="19" t="s">
        <v>309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/>
    </row>
    <row r="17" ht="19.5" customHeight="1">
      <c r="B17" s="26" t="s">
        <v>32</v>
      </c>
      <c r="C17" s="27">
        <f t="shared" ref="C17:O17" si="4">C16*C10</f>
        <v>330208.8967</v>
      </c>
      <c r="D17" s="27">
        <f t="shared" si="4"/>
        <v>414210.664</v>
      </c>
      <c r="E17" s="27">
        <f t="shared" si="4"/>
        <v>388694.5607</v>
      </c>
      <c r="F17" s="27">
        <f t="shared" si="4"/>
        <v>248219.1096</v>
      </c>
      <c r="G17" s="27">
        <f t="shared" si="4"/>
        <v>222771.8975</v>
      </c>
      <c r="H17" s="27">
        <f t="shared" si="4"/>
        <v>151414.4747</v>
      </c>
      <c r="I17" s="27">
        <f t="shared" si="4"/>
        <v>76571.94084</v>
      </c>
      <c r="J17" s="27">
        <f t="shared" si="4"/>
        <v>116908.4083</v>
      </c>
      <c r="K17" s="27">
        <f t="shared" si="4"/>
        <v>1845.116733</v>
      </c>
      <c r="L17" s="27">
        <f t="shared" si="4"/>
        <v>146860.3533</v>
      </c>
      <c r="M17" s="27">
        <f t="shared" si="4"/>
        <v>24530.86552</v>
      </c>
      <c r="N17" s="27">
        <f t="shared" si="4"/>
        <v>48453.3412</v>
      </c>
      <c r="O17" s="27">
        <f t="shared" si="4"/>
        <v>2170689.629</v>
      </c>
      <c r="P17" s="27"/>
    </row>
    <row r="18" ht="29.25" customHeight="1">
      <c r="B18" s="29" t="s">
        <v>310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/>
    </row>
    <row r="19" ht="21.0" customHeight="1">
      <c r="B19" s="26" t="s">
        <v>34</v>
      </c>
      <c r="C19" s="27">
        <f t="shared" ref="C19:O19" si="5">C9*C18</f>
        <v>1050179.795</v>
      </c>
      <c r="D19" s="27">
        <f t="shared" si="5"/>
        <v>1269720.226</v>
      </c>
      <c r="E19" s="27">
        <f t="shared" si="5"/>
        <v>817387.7453</v>
      </c>
      <c r="F19" s="27">
        <f t="shared" si="5"/>
        <v>364385.1821</v>
      </c>
      <c r="G19" s="27">
        <f t="shared" si="5"/>
        <v>612180.8214</v>
      </c>
      <c r="H19" s="27">
        <f t="shared" si="5"/>
        <v>350913.6025</v>
      </c>
      <c r="I19" s="27">
        <f t="shared" si="5"/>
        <v>120238.8195</v>
      </c>
      <c r="J19" s="27">
        <f t="shared" si="5"/>
        <v>497359.0711</v>
      </c>
      <c r="K19" s="27">
        <f t="shared" si="5"/>
        <v>2821.807338</v>
      </c>
      <c r="L19" s="27">
        <f t="shared" si="5"/>
        <v>728957.883</v>
      </c>
      <c r="M19" s="27">
        <f t="shared" si="5"/>
        <v>78148.65108</v>
      </c>
      <c r="N19" s="27">
        <f t="shared" si="5"/>
        <v>119748.5086</v>
      </c>
      <c r="O19" s="27">
        <f t="shared" si="5"/>
        <v>6012042.113</v>
      </c>
      <c r="P19" s="27"/>
    </row>
    <row r="20" ht="31.5" customHeight="1">
      <c r="B20" s="29" t="s">
        <v>311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/>
      <c r="R20" s="32"/>
    </row>
    <row r="21" ht="20.25" customHeight="1">
      <c r="B21" s="26" t="s">
        <v>36</v>
      </c>
      <c r="C21" s="27">
        <f t="shared" ref="C21:O21" si="6">C20*C4</f>
        <v>1563428.038</v>
      </c>
      <c r="D21" s="27">
        <f t="shared" si="6"/>
        <v>1957736.495</v>
      </c>
      <c r="E21" s="27">
        <f t="shared" si="6"/>
        <v>1858141.682</v>
      </c>
      <c r="F21" s="27">
        <f t="shared" si="6"/>
        <v>1284164.255</v>
      </c>
      <c r="G21" s="27">
        <f t="shared" si="6"/>
        <v>1098852.847</v>
      </c>
      <c r="H21" s="27">
        <f t="shared" si="6"/>
        <v>824582.6954</v>
      </c>
      <c r="I21" s="27">
        <f t="shared" si="6"/>
        <v>603418.6225</v>
      </c>
      <c r="J21" s="27">
        <f t="shared" si="6"/>
        <v>908750.6076</v>
      </c>
      <c r="K21" s="27">
        <f t="shared" si="6"/>
        <v>10239.47039</v>
      </c>
      <c r="L21" s="27">
        <f t="shared" si="6"/>
        <v>977802.6576</v>
      </c>
      <c r="M21" s="27">
        <f t="shared" si="6"/>
        <v>233799.3171</v>
      </c>
      <c r="N21" s="27">
        <f t="shared" si="6"/>
        <v>479226.054</v>
      </c>
      <c r="O21" s="27">
        <f t="shared" si="6"/>
        <v>11800142.74</v>
      </c>
      <c r="P21" s="27"/>
    </row>
    <row r="22" ht="32.25" customHeight="1">
      <c r="B22" s="29" t="s">
        <v>312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ht="42.75" customHeight="1">
      <c r="B24" s="23" t="s">
        <v>39</v>
      </c>
      <c r="C24" s="23" t="str">
        <f t="shared" ref="C24:O24" si="7">C3</f>
        <v>BNB</v>
      </c>
      <c r="D24" s="23" t="str">
        <f t="shared" si="7"/>
        <v>BUN</v>
      </c>
      <c r="E24" s="23" t="str">
        <f t="shared" si="7"/>
        <v>BME</v>
      </c>
      <c r="F24" s="23" t="str">
        <f t="shared" si="7"/>
        <v>BIS</v>
      </c>
      <c r="G24" s="23" t="str">
        <f t="shared" si="7"/>
        <v>BCR</v>
      </c>
      <c r="H24" s="23" t="str">
        <f t="shared" si="7"/>
        <v>BGA</v>
      </c>
      <c r="I24" s="23" t="str">
        <f t="shared" si="7"/>
        <v>BEC</v>
      </c>
      <c r="J24" s="23" t="str">
        <f t="shared" si="7"/>
        <v>BSO</v>
      </c>
      <c r="K24" s="23" t="str">
        <f t="shared" si="7"/>
        <v>BNA</v>
      </c>
      <c r="L24" s="23" t="str">
        <f t="shared" si="7"/>
        <v>BIE</v>
      </c>
      <c r="M24" s="23" t="str">
        <f t="shared" si="7"/>
        <v>BFO</v>
      </c>
      <c r="N24" s="23" t="str">
        <f t="shared" si="7"/>
        <v>BPR</v>
      </c>
      <c r="O24" s="23" t="str">
        <f t="shared" si="7"/>
        <v>TOTAL SISTEMA</v>
      </c>
      <c r="P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ht="29.25" customHeight="1">
      <c r="B26" s="39" t="s">
        <v>41</v>
      </c>
      <c r="C26" s="27">
        <f t="shared" ref="C26:O26" si="8">C5-C21</f>
        <v>5170511.863</v>
      </c>
      <c r="D26" s="27">
        <f t="shared" si="8"/>
        <v>6342312.924</v>
      </c>
      <c r="E26" s="27">
        <f t="shared" si="8"/>
        <v>4741334.345</v>
      </c>
      <c r="F26" s="27">
        <f t="shared" si="8"/>
        <v>3686551.614</v>
      </c>
      <c r="G26" s="27">
        <f t="shared" si="8"/>
        <v>2835526.976</v>
      </c>
      <c r="H26" s="27">
        <f t="shared" si="8"/>
        <v>1905534.489</v>
      </c>
      <c r="I26" s="27">
        <f t="shared" si="8"/>
        <v>971314.2382</v>
      </c>
      <c r="J26" s="27">
        <f t="shared" si="8"/>
        <v>2356190.703</v>
      </c>
      <c r="K26" s="27">
        <f t="shared" si="8"/>
        <v>42815.188</v>
      </c>
      <c r="L26" s="27">
        <f t="shared" si="8"/>
        <v>1772532.851</v>
      </c>
      <c r="M26" s="27">
        <f t="shared" si="8"/>
        <v>290118.2781</v>
      </c>
      <c r="N26" s="27">
        <f t="shared" si="8"/>
        <v>74067.69318</v>
      </c>
      <c r="O26" s="27">
        <f t="shared" si="8"/>
        <v>30188811.16</v>
      </c>
      <c r="P26" s="27"/>
    </row>
    <row r="27" ht="18.75" customHeight="1">
      <c r="B27" s="40" t="s">
        <v>42</v>
      </c>
      <c r="C27" s="41">
        <f t="shared" ref="C27:O27" si="9">C26/C17</f>
        <v>15.65830574</v>
      </c>
      <c r="D27" s="41">
        <f t="shared" si="9"/>
        <v>15.31180502</v>
      </c>
      <c r="E27" s="41">
        <f t="shared" si="9"/>
        <v>12.198098</v>
      </c>
      <c r="F27" s="41">
        <f t="shared" si="9"/>
        <v>14.85200563</v>
      </c>
      <c r="G27" s="41">
        <f t="shared" si="9"/>
        <v>12.72838724</v>
      </c>
      <c r="H27" s="41">
        <f t="shared" si="9"/>
        <v>12.58488987</v>
      </c>
      <c r="I27" s="41">
        <f t="shared" si="9"/>
        <v>12.68498914</v>
      </c>
      <c r="J27" s="41">
        <f t="shared" si="9"/>
        <v>20.15415946</v>
      </c>
      <c r="K27" s="41">
        <f t="shared" si="9"/>
        <v>23.2045958</v>
      </c>
      <c r="L27" s="41">
        <f t="shared" si="9"/>
        <v>12.06951237</v>
      </c>
      <c r="M27" s="41">
        <f t="shared" si="9"/>
        <v>11.82666294</v>
      </c>
      <c r="N27" s="41">
        <f t="shared" si="9"/>
        <v>1.528639539</v>
      </c>
      <c r="O27" s="41">
        <f t="shared" si="9"/>
        <v>13.90747473</v>
      </c>
      <c r="P27" s="41"/>
    </row>
    <row r="28" ht="18.75" customHeight="1">
      <c r="B28" s="40" t="s">
        <v>43</v>
      </c>
      <c r="C28" s="41">
        <f t="shared" ref="C28:O28" si="10">((C26)/C10)*100</f>
        <v>45.40908665</v>
      </c>
      <c r="D28" s="41">
        <f t="shared" si="10"/>
        <v>44.40423456</v>
      </c>
      <c r="E28" s="41">
        <f t="shared" si="10"/>
        <v>35.37448421</v>
      </c>
      <c r="F28" s="41">
        <f t="shared" si="10"/>
        <v>43.07081634</v>
      </c>
      <c r="G28" s="41">
        <f t="shared" si="10"/>
        <v>36.91232299</v>
      </c>
      <c r="H28" s="41">
        <f t="shared" si="10"/>
        <v>36.49618063</v>
      </c>
      <c r="I28" s="41">
        <f t="shared" si="10"/>
        <v>36.78646851</v>
      </c>
      <c r="J28" s="41">
        <f t="shared" si="10"/>
        <v>58.44706243</v>
      </c>
      <c r="K28" s="41">
        <f t="shared" si="10"/>
        <v>67.29332782</v>
      </c>
      <c r="L28" s="41">
        <f t="shared" si="10"/>
        <v>35.00158587</v>
      </c>
      <c r="M28" s="41">
        <f t="shared" si="10"/>
        <v>34.29732251</v>
      </c>
      <c r="N28" s="41">
        <f t="shared" si="10"/>
        <v>4.433054664</v>
      </c>
      <c r="O28" s="41">
        <f t="shared" si="10"/>
        <v>40.33167672</v>
      </c>
      <c r="P28" s="41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ht="28.5" customHeight="1">
      <c r="B30" s="39" t="s">
        <v>45</v>
      </c>
      <c r="C30" s="27">
        <f t="shared" ref="C30:O30" si="11">C6-(0.4*C7)+C19-C21</f>
        <v>2316856.11</v>
      </c>
      <c r="D30" s="27">
        <f t="shared" si="11"/>
        <v>2994945.914</v>
      </c>
      <c r="E30" s="27">
        <f t="shared" si="11"/>
        <v>1519760.447</v>
      </c>
      <c r="F30" s="27">
        <f t="shared" si="11"/>
        <v>1179297.35</v>
      </c>
      <c r="G30" s="27">
        <f t="shared" si="11"/>
        <v>844371.5385</v>
      </c>
      <c r="H30" s="27">
        <f t="shared" si="11"/>
        <v>895655.3152</v>
      </c>
      <c r="I30" s="27">
        <f t="shared" si="11"/>
        <v>559886.3163</v>
      </c>
      <c r="J30" s="27">
        <f t="shared" si="11"/>
        <v>680552.4386</v>
      </c>
      <c r="K30" s="27">
        <f t="shared" si="11"/>
        <v>42698.531</v>
      </c>
      <c r="L30" s="27">
        <f t="shared" si="11"/>
        <v>609778.3317</v>
      </c>
      <c r="M30" s="27">
        <f t="shared" si="11"/>
        <v>107289.6938</v>
      </c>
      <c r="N30" s="27">
        <f t="shared" si="11"/>
        <v>17275.39885</v>
      </c>
      <c r="O30" s="27">
        <f t="shared" si="11"/>
        <v>11768367.39</v>
      </c>
      <c r="P30" s="27"/>
    </row>
    <row r="31" ht="18.75" customHeight="1">
      <c r="B31" s="40" t="s">
        <v>42</v>
      </c>
      <c r="C31" s="41">
        <f t="shared" ref="C31:O31" si="12">C30/C17</f>
        <v>7.016334609</v>
      </c>
      <c r="D31" s="41">
        <f t="shared" si="12"/>
        <v>7.230489639</v>
      </c>
      <c r="E31" s="41">
        <f t="shared" si="12"/>
        <v>3.909909221</v>
      </c>
      <c r="F31" s="41">
        <f t="shared" si="12"/>
        <v>4.751033682</v>
      </c>
      <c r="G31" s="41">
        <f t="shared" si="12"/>
        <v>3.790296478</v>
      </c>
      <c r="H31" s="41">
        <f t="shared" si="12"/>
        <v>5.915255571</v>
      </c>
      <c r="I31" s="41">
        <f t="shared" si="12"/>
        <v>7.311899244</v>
      </c>
      <c r="J31" s="41">
        <f t="shared" si="12"/>
        <v>5.821244584</v>
      </c>
      <c r="K31" s="41">
        <f t="shared" si="12"/>
        <v>23.14137107</v>
      </c>
      <c r="L31" s="41">
        <f t="shared" si="12"/>
        <v>4.152096314</v>
      </c>
      <c r="M31" s="41">
        <f t="shared" si="12"/>
        <v>4.373661162</v>
      </c>
      <c r="N31" s="41">
        <f t="shared" si="12"/>
        <v>0.3565367923</v>
      </c>
      <c r="O31" s="41">
        <f t="shared" si="12"/>
        <v>5.42148782</v>
      </c>
      <c r="P31" s="41"/>
    </row>
    <row r="32" ht="18.75" customHeight="1">
      <c r="B32" s="40" t="s">
        <v>43</v>
      </c>
      <c r="C32" s="41">
        <f t="shared" ref="C32:O32" si="13">((C30/C10)*100)</f>
        <v>20.34737036</v>
      </c>
      <c r="D32" s="41">
        <f t="shared" si="13"/>
        <v>20.96841995</v>
      </c>
      <c r="E32" s="41">
        <f t="shared" si="13"/>
        <v>11.33873674</v>
      </c>
      <c r="F32" s="41">
        <f t="shared" si="13"/>
        <v>13.77799768</v>
      </c>
      <c r="G32" s="41">
        <f t="shared" si="13"/>
        <v>10.99185979</v>
      </c>
      <c r="H32" s="41">
        <f t="shared" si="13"/>
        <v>17.15424116</v>
      </c>
      <c r="I32" s="41">
        <f t="shared" si="13"/>
        <v>21.20450781</v>
      </c>
      <c r="J32" s="41">
        <f t="shared" si="13"/>
        <v>16.88160929</v>
      </c>
      <c r="K32" s="41">
        <f t="shared" si="13"/>
        <v>67.10997611</v>
      </c>
      <c r="L32" s="41">
        <f t="shared" si="13"/>
        <v>12.04107931</v>
      </c>
      <c r="M32" s="41">
        <f t="shared" si="13"/>
        <v>12.68361737</v>
      </c>
      <c r="N32" s="41">
        <f t="shared" si="13"/>
        <v>1.033956698</v>
      </c>
      <c r="O32" s="41">
        <f t="shared" si="13"/>
        <v>15.72231468</v>
      </c>
      <c r="P32" s="41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54.75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B78" s="51" t="s">
        <v>48</v>
      </c>
      <c r="O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24.0"/>
    <col customWidth="1" min="4" max="9" width="8.71"/>
    <col customWidth="1" min="10" max="10" width="12.43"/>
    <col customWidth="1" hidden="1" min="11" max="11" width="8.71"/>
    <col customWidth="1" min="12" max="13" width="8.71"/>
    <col customWidth="1" min="14" max="14" width="9.86"/>
    <col customWidth="1" min="15" max="15" width="19.71"/>
    <col customWidth="1" min="16" max="31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27.0" customHeight="1">
      <c r="A2" s="7"/>
      <c r="B2" s="8" t="s">
        <v>296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  <c r="P3" s="11"/>
    </row>
    <row r="4" ht="18.0" customHeight="1">
      <c r="A4" s="7"/>
      <c r="B4" s="12" t="s">
        <v>20</v>
      </c>
      <c r="C4" s="54">
        <f t="shared" ref="C4:O4" si="1">+Q4</f>
        <v>33408351.9</v>
      </c>
      <c r="D4" s="54">
        <f t="shared" si="1"/>
        <v>50012697.18</v>
      </c>
      <c r="E4" s="54">
        <f t="shared" si="1"/>
        <v>40468147.59</v>
      </c>
      <c r="F4" s="54">
        <f t="shared" si="1"/>
        <v>29005606.42</v>
      </c>
      <c r="G4" s="54">
        <f t="shared" si="1"/>
        <v>23539008.68</v>
      </c>
      <c r="H4" s="54">
        <f t="shared" si="1"/>
        <v>18969525.46</v>
      </c>
      <c r="I4" s="54">
        <f t="shared" si="1"/>
        <v>13205562.17</v>
      </c>
      <c r="J4" s="54">
        <f t="shared" si="1"/>
        <v>20323716.93</v>
      </c>
      <c r="K4" s="54">
        <f t="shared" si="1"/>
        <v>206629.008</v>
      </c>
      <c r="L4" s="54">
        <f t="shared" si="1"/>
        <v>21672447.24</v>
      </c>
      <c r="M4" s="54">
        <f t="shared" si="1"/>
        <v>4956878.51</v>
      </c>
      <c r="N4" s="54">
        <f t="shared" si="1"/>
        <v>10176373.53</v>
      </c>
      <c r="O4" s="54">
        <f t="shared" si="1"/>
        <v>265944944.6</v>
      </c>
      <c r="Q4" s="72">
        <v>3.340835190298E7</v>
      </c>
      <c r="R4" s="72">
        <v>5.001269717625E7</v>
      </c>
      <c r="S4" s="72">
        <v>4.04681475913E7</v>
      </c>
      <c r="T4" s="72">
        <v>2.900560642171E7</v>
      </c>
      <c r="U4" s="72">
        <v>2.353900867676E7</v>
      </c>
      <c r="V4" s="72">
        <v>1.896952545866E7</v>
      </c>
      <c r="W4" s="72">
        <v>1.320556217184E7</v>
      </c>
      <c r="X4" s="72">
        <v>2.032371692846E7</v>
      </c>
      <c r="Y4" s="72">
        <v>206629.00797</v>
      </c>
      <c r="Z4" s="72">
        <v>2.1672447239400003E7</v>
      </c>
      <c r="AA4" s="72">
        <v>4956878.50959</v>
      </c>
      <c r="AB4" s="72">
        <v>1.017637353056E7</v>
      </c>
      <c r="AC4" s="72">
        <v>2.6594494461548E8</v>
      </c>
      <c r="AD4" s="13">
        <v>0.0</v>
      </c>
      <c r="AE4" s="13">
        <v>0.0</v>
      </c>
    </row>
    <row r="5" ht="18.0" customHeight="1">
      <c r="A5" s="7"/>
      <c r="B5" s="12" t="s">
        <v>21</v>
      </c>
      <c r="C5" s="14">
        <f t="shared" ref="C5:O5" si="2">C6+C8-(C7*0.4)-(C9*0.3)</f>
        <v>6437269.39</v>
      </c>
      <c r="D5" s="14">
        <f t="shared" si="2"/>
        <v>11812558.15</v>
      </c>
      <c r="E5" s="14">
        <f t="shared" si="2"/>
        <v>6459094.477</v>
      </c>
      <c r="F5" s="14">
        <f t="shared" si="2"/>
        <v>5519510.267</v>
      </c>
      <c r="G5" s="14">
        <f t="shared" si="2"/>
        <v>4216986.766</v>
      </c>
      <c r="H5" s="14">
        <f t="shared" si="2"/>
        <v>2938790.4</v>
      </c>
      <c r="I5" s="14">
        <f t="shared" si="2"/>
        <v>1553251.854</v>
      </c>
      <c r="J5" s="14">
        <f t="shared" si="2"/>
        <v>3298305.281</v>
      </c>
      <c r="K5" s="14">
        <f t="shared" si="2"/>
        <v>46369.18942</v>
      </c>
      <c r="L5" s="14">
        <f t="shared" si="2"/>
        <v>2932880.067</v>
      </c>
      <c r="M5" s="14">
        <f t="shared" si="2"/>
        <v>487533.4545</v>
      </c>
      <c r="N5" s="14">
        <f t="shared" si="2"/>
        <v>519557.5986</v>
      </c>
      <c r="O5" s="14">
        <f t="shared" si="2"/>
        <v>46222106.9</v>
      </c>
      <c r="P5" s="14"/>
      <c r="Q5" s="70">
        <v>3118386.22507</v>
      </c>
      <c r="R5" s="70">
        <v>1.0728442076639999E7</v>
      </c>
      <c r="S5" s="70">
        <v>3696060.25456</v>
      </c>
      <c r="T5" s="70">
        <v>3667613.73565</v>
      </c>
      <c r="U5" s="70">
        <v>1999776.7990299999</v>
      </c>
      <c r="V5" s="70">
        <v>1966026.8403399999</v>
      </c>
      <c r="W5" s="70">
        <v>1348367.27778</v>
      </c>
      <c r="X5" s="70">
        <v>1669523.4549500002</v>
      </c>
      <c r="Y5" s="70">
        <v>60848.79172</v>
      </c>
      <c r="Z5" s="70">
        <v>1347849.07202</v>
      </c>
      <c r="AA5" s="70">
        <v>285375.46212</v>
      </c>
      <c r="AB5" s="70">
        <v>471330.75849000004</v>
      </c>
      <c r="AC5" s="70">
        <v>3.035960074837E7</v>
      </c>
      <c r="AD5" s="13">
        <v>0.0</v>
      </c>
      <c r="AE5" s="13">
        <v>0.0</v>
      </c>
    </row>
    <row r="6" ht="18.0" customHeight="1">
      <c r="A6" s="7"/>
      <c r="B6" s="17" t="s">
        <v>22</v>
      </c>
      <c r="C6" s="18">
        <f t="shared" ref="C6:O6" si="3">+Q5</f>
        <v>3118386.225</v>
      </c>
      <c r="D6" s="18">
        <f t="shared" si="3"/>
        <v>10728442.08</v>
      </c>
      <c r="E6" s="18">
        <f t="shared" si="3"/>
        <v>3696060.255</v>
      </c>
      <c r="F6" s="18">
        <f t="shared" si="3"/>
        <v>3667613.736</v>
      </c>
      <c r="G6" s="18">
        <f t="shared" si="3"/>
        <v>1999776.799</v>
      </c>
      <c r="H6" s="18">
        <f t="shared" si="3"/>
        <v>1966026.84</v>
      </c>
      <c r="I6" s="18">
        <f t="shared" si="3"/>
        <v>1348367.278</v>
      </c>
      <c r="J6" s="18">
        <f t="shared" si="3"/>
        <v>1669523.455</v>
      </c>
      <c r="K6" s="18">
        <f t="shared" si="3"/>
        <v>60848.79172</v>
      </c>
      <c r="L6" s="18">
        <f t="shared" si="3"/>
        <v>1347849.072</v>
      </c>
      <c r="M6" s="18">
        <f t="shared" si="3"/>
        <v>285375.4621</v>
      </c>
      <c r="N6" s="18">
        <f t="shared" si="3"/>
        <v>471330.7585</v>
      </c>
      <c r="O6" s="18">
        <f t="shared" si="3"/>
        <v>30359600.75</v>
      </c>
      <c r="P6" s="17"/>
      <c r="Q6" s="69">
        <v>1657979.4587100002</v>
      </c>
      <c r="R6" s="69">
        <v>7922439.167529999</v>
      </c>
      <c r="S6" s="69">
        <v>2310388.29557</v>
      </c>
      <c r="T6" s="69">
        <v>2339194.77826</v>
      </c>
      <c r="U6" s="69">
        <v>1249446.6596900001</v>
      </c>
      <c r="V6" s="69">
        <v>900265.60916</v>
      </c>
      <c r="W6" s="69">
        <v>579179.8349400001</v>
      </c>
      <c r="X6" s="69">
        <v>619566.14503</v>
      </c>
      <c r="Y6" s="69">
        <v>42378.44285</v>
      </c>
      <c r="Z6" s="69">
        <v>724610.8778400001</v>
      </c>
      <c r="AA6" s="69">
        <v>123936.79357</v>
      </c>
      <c r="AB6" s="69">
        <v>171630.0</v>
      </c>
      <c r="AC6" s="69">
        <v>1.864101606315E7</v>
      </c>
      <c r="AD6" s="13">
        <v>0.0</v>
      </c>
      <c r="AE6" s="13">
        <v>0.0</v>
      </c>
    </row>
    <row r="7" ht="18.0" customHeight="1">
      <c r="A7" s="7"/>
      <c r="B7" s="19" t="s">
        <v>23</v>
      </c>
      <c r="C7" s="18">
        <f t="shared" ref="C7:O7" si="4">+Q6</f>
        <v>1657979.459</v>
      </c>
      <c r="D7" s="18">
        <f t="shared" si="4"/>
        <v>7922439.168</v>
      </c>
      <c r="E7" s="18">
        <f t="shared" si="4"/>
        <v>2310388.296</v>
      </c>
      <c r="F7" s="18">
        <f t="shared" si="4"/>
        <v>2339194.778</v>
      </c>
      <c r="G7" s="18">
        <f t="shared" si="4"/>
        <v>1249446.66</v>
      </c>
      <c r="H7" s="18">
        <f t="shared" si="4"/>
        <v>900265.6092</v>
      </c>
      <c r="I7" s="18">
        <f t="shared" si="4"/>
        <v>579179.8349</v>
      </c>
      <c r="J7" s="18">
        <f t="shared" si="4"/>
        <v>619566.145</v>
      </c>
      <c r="K7" s="18">
        <f t="shared" si="4"/>
        <v>42378.44285</v>
      </c>
      <c r="L7" s="18">
        <f t="shared" si="4"/>
        <v>724610.8778</v>
      </c>
      <c r="M7" s="18">
        <f t="shared" si="4"/>
        <v>123936.7936</v>
      </c>
      <c r="N7" s="18">
        <f t="shared" si="4"/>
        <v>171630</v>
      </c>
      <c r="O7" s="18">
        <f t="shared" si="4"/>
        <v>18641016.06</v>
      </c>
      <c r="P7" s="17"/>
      <c r="Q7" s="70">
        <v>4234953.44061</v>
      </c>
      <c r="R7" s="70">
        <v>4669452.89445</v>
      </c>
      <c r="S7" s="70">
        <v>4025713.90466</v>
      </c>
      <c r="T7" s="70">
        <v>2920369.56561</v>
      </c>
      <c r="U7" s="70">
        <v>2833408.6842199997</v>
      </c>
      <c r="V7" s="70">
        <v>1458188.74074</v>
      </c>
      <c r="W7" s="70">
        <v>475793.36356</v>
      </c>
      <c r="X7" s="70">
        <v>2091012.50996</v>
      </c>
      <c r="Y7" s="70">
        <v>3481.11079</v>
      </c>
      <c r="Z7" s="70">
        <v>2079365.8711700002</v>
      </c>
      <c r="AA7" s="70">
        <v>272537.85676</v>
      </c>
      <c r="AB7" s="70">
        <v>140363.17757</v>
      </c>
      <c r="AC7" s="70">
        <v>2.52046411201E7</v>
      </c>
      <c r="AD7" s="13">
        <v>0.0</v>
      </c>
      <c r="AE7" s="13">
        <v>0.0</v>
      </c>
    </row>
    <row r="8" ht="18.0" customHeight="1">
      <c r="A8" s="7"/>
      <c r="B8" s="17" t="s">
        <v>24</v>
      </c>
      <c r="C8" s="18">
        <f t="shared" ref="C8:O8" si="5">+Q7</f>
        <v>4234953.441</v>
      </c>
      <c r="D8" s="18">
        <f t="shared" si="5"/>
        <v>4669452.894</v>
      </c>
      <c r="E8" s="18">
        <f t="shared" si="5"/>
        <v>4025713.905</v>
      </c>
      <c r="F8" s="18">
        <f t="shared" si="5"/>
        <v>2920369.566</v>
      </c>
      <c r="G8" s="18">
        <f t="shared" si="5"/>
        <v>2833408.684</v>
      </c>
      <c r="H8" s="18">
        <f t="shared" si="5"/>
        <v>1458188.741</v>
      </c>
      <c r="I8" s="18">
        <f t="shared" si="5"/>
        <v>475793.3636</v>
      </c>
      <c r="J8" s="18">
        <f t="shared" si="5"/>
        <v>2091012.51</v>
      </c>
      <c r="K8" s="18">
        <f t="shared" si="5"/>
        <v>3481.11079</v>
      </c>
      <c r="L8" s="18">
        <f t="shared" si="5"/>
        <v>2079365.871</v>
      </c>
      <c r="M8" s="18">
        <f t="shared" si="5"/>
        <v>272537.8568</v>
      </c>
      <c r="N8" s="18">
        <f t="shared" si="5"/>
        <v>140363.1776</v>
      </c>
      <c r="O8" s="18">
        <f t="shared" si="5"/>
        <v>25204641.12</v>
      </c>
      <c r="P8" s="17"/>
      <c r="Q8" s="69">
        <v>842928.30739</v>
      </c>
      <c r="R8" s="69">
        <v>1387870.51076</v>
      </c>
      <c r="S8" s="69">
        <v>1128414.5459200002</v>
      </c>
      <c r="T8" s="69">
        <v>442650.40888999996</v>
      </c>
      <c r="U8" s="69">
        <v>388066.84378</v>
      </c>
      <c r="V8" s="69">
        <v>417729.79195</v>
      </c>
      <c r="W8" s="69">
        <v>130789.5101</v>
      </c>
      <c r="X8" s="69">
        <v>714680.7526799999</v>
      </c>
      <c r="Y8" s="69">
        <v>3364.45316</v>
      </c>
      <c r="Z8" s="69">
        <v>681635.08335</v>
      </c>
      <c r="AA8" s="69">
        <v>69350.48997</v>
      </c>
      <c r="AB8" s="69">
        <v>78281.12479</v>
      </c>
      <c r="AC8" s="69">
        <v>6285761.82274</v>
      </c>
      <c r="AD8" s="13">
        <v>0.0</v>
      </c>
      <c r="AE8" s="13">
        <v>0.0</v>
      </c>
    </row>
    <row r="9" ht="18.0" customHeight="1">
      <c r="A9" s="7"/>
      <c r="B9" s="19" t="s">
        <v>25</v>
      </c>
      <c r="C9" s="18">
        <f t="shared" ref="C9:O9" si="6">+Q8</f>
        <v>842928.3074</v>
      </c>
      <c r="D9" s="18">
        <f t="shared" si="6"/>
        <v>1387870.511</v>
      </c>
      <c r="E9" s="18">
        <f t="shared" si="6"/>
        <v>1128414.546</v>
      </c>
      <c r="F9" s="18">
        <f t="shared" si="6"/>
        <v>442650.4089</v>
      </c>
      <c r="G9" s="18">
        <f t="shared" si="6"/>
        <v>388066.8438</v>
      </c>
      <c r="H9" s="18">
        <f t="shared" si="6"/>
        <v>417729.792</v>
      </c>
      <c r="I9" s="18">
        <f t="shared" si="6"/>
        <v>130789.5101</v>
      </c>
      <c r="J9" s="18">
        <f t="shared" si="6"/>
        <v>714680.7527</v>
      </c>
      <c r="K9" s="18">
        <f t="shared" si="6"/>
        <v>3364.45316</v>
      </c>
      <c r="L9" s="18">
        <f t="shared" si="6"/>
        <v>681635.0834</v>
      </c>
      <c r="M9" s="18">
        <f t="shared" si="6"/>
        <v>69350.48997</v>
      </c>
      <c r="N9" s="18">
        <f t="shared" si="6"/>
        <v>78281.12479</v>
      </c>
      <c r="O9" s="18">
        <f t="shared" si="6"/>
        <v>6285761.823</v>
      </c>
      <c r="P9" s="17"/>
      <c r="Q9" s="69">
        <v>4559607.5149799995</v>
      </c>
      <c r="R9" s="69">
        <v>3519195.4550900003</v>
      </c>
      <c r="S9" s="69">
        <v>4543829.55991</v>
      </c>
      <c r="T9" s="69">
        <v>4361408.10488</v>
      </c>
      <c r="U9" s="69">
        <v>3436325.35228</v>
      </c>
      <c r="V9" s="69">
        <v>2118367.93534</v>
      </c>
      <c r="W9" s="69">
        <v>1102395.8359700001</v>
      </c>
      <c r="X9" s="69">
        <v>11854.396369999999</v>
      </c>
      <c r="Y9" s="69">
        <v>24551.23169</v>
      </c>
      <c r="Z9" s="69">
        <v>832217.56134</v>
      </c>
      <c r="AA9" s="69">
        <v>317749.68814</v>
      </c>
      <c r="AB9" s="69">
        <v>26957.07274</v>
      </c>
      <c r="AC9" s="69">
        <v>2.485445970873E7</v>
      </c>
      <c r="AD9" s="13">
        <v>0.0</v>
      </c>
      <c r="AE9" s="13">
        <v>0.0</v>
      </c>
    </row>
    <row r="10" ht="18.0" customHeight="1">
      <c r="A10" s="7"/>
      <c r="B10" s="12" t="s">
        <v>26</v>
      </c>
      <c r="C10" s="14">
        <f t="shared" ref="C10:O10" si="7">SUM(C11:C13)</f>
        <v>11251525.89</v>
      </c>
      <c r="D10" s="14">
        <f t="shared" si="7"/>
        <v>14447131.55</v>
      </c>
      <c r="E10" s="14">
        <f t="shared" si="7"/>
        <v>13884336.77</v>
      </c>
      <c r="F10" s="14">
        <f t="shared" si="7"/>
        <v>8901326.597</v>
      </c>
      <c r="G10" s="14">
        <f t="shared" si="7"/>
        <v>8028848.984</v>
      </c>
      <c r="H10" s="14">
        <f t="shared" si="7"/>
        <v>5375096.316</v>
      </c>
      <c r="I10" s="14">
        <f t="shared" si="7"/>
        <v>2771636.105</v>
      </c>
      <c r="J10" s="14">
        <f t="shared" si="7"/>
        <v>4173319.106</v>
      </c>
      <c r="K10" s="14">
        <f t="shared" si="7"/>
        <v>52312.05698</v>
      </c>
      <c r="L10" s="14">
        <f t="shared" si="7"/>
        <v>4877234.662</v>
      </c>
      <c r="M10" s="14">
        <f t="shared" si="7"/>
        <v>837939.0077</v>
      </c>
      <c r="N10" s="14">
        <f t="shared" si="7"/>
        <v>1693711.012</v>
      </c>
      <c r="O10" s="14">
        <f t="shared" si="7"/>
        <v>76294418.05</v>
      </c>
      <c r="P10" s="14"/>
      <c r="Q10" s="69">
        <v>6691009.5056300005</v>
      </c>
      <c r="R10" s="69">
        <v>1.092782787878E7</v>
      </c>
      <c r="S10" s="69">
        <v>9339204.196379999</v>
      </c>
      <c r="T10" s="69">
        <v>4539914.90041</v>
      </c>
      <c r="U10" s="69">
        <v>4592453.2826000005</v>
      </c>
      <c r="V10" s="69">
        <v>3256655.42173</v>
      </c>
      <c r="W10" s="69">
        <v>1665774.9656500001</v>
      </c>
      <c r="X10" s="69">
        <v>4160621.4557</v>
      </c>
      <c r="Y10" s="69">
        <v>27365.30966</v>
      </c>
      <c r="Z10" s="69">
        <v>4044939.69942</v>
      </c>
      <c r="AA10" s="69">
        <v>519610.20956</v>
      </c>
      <c r="AB10" s="69">
        <v>1666687.93195</v>
      </c>
      <c r="AC10" s="69">
        <v>5.1432064757470004E7</v>
      </c>
      <c r="AD10" s="13">
        <v>0.0</v>
      </c>
      <c r="AE10" s="13">
        <v>0.0</v>
      </c>
    </row>
    <row r="11" ht="18.0" customHeight="1">
      <c r="A11" s="7"/>
      <c r="B11" s="17" t="s">
        <v>27</v>
      </c>
      <c r="C11" s="18">
        <f t="shared" ref="C11:O11" si="8">+Q9</f>
        <v>4559607.515</v>
      </c>
      <c r="D11" s="18">
        <f t="shared" si="8"/>
        <v>3519195.455</v>
      </c>
      <c r="E11" s="18">
        <f t="shared" si="8"/>
        <v>4543829.56</v>
      </c>
      <c r="F11" s="18">
        <f t="shared" si="8"/>
        <v>4361408.105</v>
      </c>
      <c r="G11" s="18">
        <f t="shared" si="8"/>
        <v>3436325.352</v>
      </c>
      <c r="H11" s="18">
        <f t="shared" si="8"/>
        <v>2118367.935</v>
      </c>
      <c r="I11" s="18">
        <f t="shared" si="8"/>
        <v>1102395.836</v>
      </c>
      <c r="J11" s="18">
        <f t="shared" si="8"/>
        <v>11854.39637</v>
      </c>
      <c r="K11" s="18">
        <f t="shared" si="8"/>
        <v>24551.23169</v>
      </c>
      <c r="L11" s="18">
        <f t="shared" si="8"/>
        <v>832217.5613</v>
      </c>
      <c r="M11" s="18">
        <f t="shared" si="8"/>
        <v>317749.6881</v>
      </c>
      <c r="N11" s="18">
        <f t="shared" si="8"/>
        <v>26957.07274</v>
      </c>
      <c r="O11" s="18">
        <f t="shared" si="8"/>
        <v>24854459.71</v>
      </c>
      <c r="P11" s="17"/>
      <c r="Q11" s="69">
        <v>908.8663399999999</v>
      </c>
      <c r="R11" s="69">
        <v>108.21177</v>
      </c>
      <c r="S11" s="69">
        <v>1303.00945</v>
      </c>
      <c r="T11" s="69">
        <v>3.59133</v>
      </c>
      <c r="U11" s="69">
        <v>70.34949</v>
      </c>
      <c r="V11" s="69">
        <v>72.95872</v>
      </c>
      <c r="W11" s="69">
        <v>3465.30362</v>
      </c>
      <c r="X11" s="69">
        <v>843.25427</v>
      </c>
      <c r="Y11" s="69">
        <v>395.51563</v>
      </c>
      <c r="Z11" s="69">
        <v>77.40088</v>
      </c>
      <c r="AA11" s="69">
        <v>579.1099499999999</v>
      </c>
      <c r="AB11" s="69">
        <v>66.00764</v>
      </c>
      <c r="AC11" s="69">
        <v>7893.57909</v>
      </c>
      <c r="AD11" s="13">
        <v>0.0</v>
      </c>
      <c r="AE11" s="13">
        <v>0.0</v>
      </c>
    </row>
    <row r="12" ht="18.0" customHeight="1">
      <c r="A12" s="7"/>
      <c r="B12" s="17" t="s">
        <v>28</v>
      </c>
      <c r="C12" s="18">
        <f t="shared" ref="C12:O12" si="9">+Q10</f>
        <v>6691009.506</v>
      </c>
      <c r="D12" s="18">
        <f t="shared" si="9"/>
        <v>10927827.88</v>
      </c>
      <c r="E12" s="18">
        <f t="shared" si="9"/>
        <v>9339204.196</v>
      </c>
      <c r="F12" s="18">
        <f t="shared" si="9"/>
        <v>4539914.9</v>
      </c>
      <c r="G12" s="18">
        <f t="shared" si="9"/>
        <v>4592453.283</v>
      </c>
      <c r="H12" s="18">
        <f t="shared" si="9"/>
        <v>3256655.422</v>
      </c>
      <c r="I12" s="18">
        <f t="shared" si="9"/>
        <v>1665774.966</v>
      </c>
      <c r="J12" s="18">
        <f t="shared" si="9"/>
        <v>4160621.456</v>
      </c>
      <c r="K12" s="18">
        <f t="shared" si="9"/>
        <v>27365.30966</v>
      </c>
      <c r="L12" s="18">
        <f t="shared" si="9"/>
        <v>4044939.699</v>
      </c>
      <c r="M12" s="18">
        <f t="shared" si="9"/>
        <v>519610.2096</v>
      </c>
      <c r="N12" s="18">
        <f t="shared" si="9"/>
        <v>1666687.932</v>
      </c>
      <c r="O12" s="18">
        <f t="shared" si="9"/>
        <v>51432064.76</v>
      </c>
      <c r="P12" s="17"/>
    </row>
    <row r="13" ht="20.25" customHeight="1">
      <c r="A13" s="7"/>
      <c r="B13" s="17" t="s">
        <v>313</v>
      </c>
      <c r="C13" s="18">
        <f t="shared" ref="C13:O13" si="10">+Q11</f>
        <v>908.86634</v>
      </c>
      <c r="D13" s="18">
        <f t="shared" si="10"/>
        <v>108.21177</v>
      </c>
      <c r="E13" s="18">
        <f t="shared" si="10"/>
        <v>1303.00945</v>
      </c>
      <c r="F13" s="18">
        <f t="shared" si="10"/>
        <v>3.59133</v>
      </c>
      <c r="G13" s="18">
        <f t="shared" si="10"/>
        <v>70.34949</v>
      </c>
      <c r="H13" s="18">
        <f t="shared" si="10"/>
        <v>72.95872</v>
      </c>
      <c r="I13" s="18">
        <f t="shared" si="10"/>
        <v>3465.30362</v>
      </c>
      <c r="J13" s="18">
        <f t="shared" si="10"/>
        <v>843.25427</v>
      </c>
      <c r="K13" s="18">
        <f t="shared" si="10"/>
        <v>395.51563</v>
      </c>
      <c r="L13" s="18">
        <f t="shared" si="10"/>
        <v>77.40088</v>
      </c>
      <c r="M13" s="18">
        <f t="shared" si="10"/>
        <v>579.10995</v>
      </c>
      <c r="N13" s="18">
        <f t="shared" si="10"/>
        <v>66.00764</v>
      </c>
      <c r="O13" s="18">
        <f t="shared" si="10"/>
        <v>7893.57909</v>
      </c>
      <c r="P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ht="30.0" customHeight="1">
      <c r="B15" s="10" t="s">
        <v>30</v>
      </c>
      <c r="C15" s="10" t="str">
        <f t="shared" ref="C15:O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BPR</v>
      </c>
      <c r="O15" s="10" t="str">
        <f t="shared" si="11"/>
        <v>TOTAL SISTEMA</v>
      </c>
      <c r="P15" s="10"/>
    </row>
    <row r="16" ht="19.5" customHeight="1">
      <c r="B16" s="19" t="s">
        <v>314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/>
    </row>
    <row r="17" ht="19.5" customHeight="1">
      <c r="B17" s="26" t="s">
        <v>32</v>
      </c>
      <c r="C17" s="27">
        <f t="shared" ref="C17:O17" si="12">C16*C10</f>
        <v>326294.2507</v>
      </c>
      <c r="D17" s="27">
        <f t="shared" si="12"/>
        <v>418966.8148</v>
      </c>
      <c r="E17" s="27">
        <f t="shared" si="12"/>
        <v>402645.7662</v>
      </c>
      <c r="F17" s="27">
        <f t="shared" si="12"/>
        <v>258138.4713</v>
      </c>
      <c r="G17" s="27">
        <f t="shared" si="12"/>
        <v>232836.6205</v>
      </c>
      <c r="H17" s="27">
        <f t="shared" si="12"/>
        <v>155877.7932</v>
      </c>
      <c r="I17" s="27">
        <f t="shared" si="12"/>
        <v>80377.44705</v>
      </c>
      <c r="J17" s="27">
        <f t="shared" si="12"/>
        <v>121026.2541</v>
      </c>
      <c r="K17" s="27">
        <f t="shared" si="12"/>
        <v>1517.049652</v>
      </c>
      <c r="L17" s="27">
        <f t="shared" si="12"/>
        <v>141439.8052</v>
      </c>
      <c r="M17" s="27">
        <f t="shared" si="12"/>
        <v>24300.23122</v>
      </c>
      <c r="N17" s="27">
        <f t="shared" si="12"/>
        <v>49117.61936</v>
      </c>
      <c r="O17" s="27">
        <f t="shared" si="12"/>
        <v>2212538.123</v>
      </c>
      <c r="P17" s="27"/>
    </row>
    <row r="18" ht="29.25" customHeight="1">
      <c r="B18" s="29" t="s">
        <v>315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/>
    </row>
    <row r="19" ht="21.0" customHeight="1">
      <c r="B19" s="26" t="s">
        <v>34</v>
      </c>
      <c r="C19" s="27">
        <f t="shared" ref="C19:O19" si="13">C9*C18</f>
        <v>590049.8152</v>
      </c>
      <c r="D19" s="27">
        <f t="shared" si="13"/>
        <v>971509.3575</v>
      </c>
      <c r="E19" s="27">
        <f t="shared" si="13"/>
        <v>789890.1821</v>
      </c>
      <c r="F19" s="27">
        <f t="shared" si="13"/>
        <v>309855.2862</v>
      </c>
      <c r="G19" s="27">
        <f t="shared" si="13"/>
        <v>271646.7906</v>
      </c>
      <c r="H19" s="27">
        <f t="shared" si="13"/>
        <v>292410.8544</v>
      </c>
      <c r="I19" s="27">
        <f t="shared" si="13"/>
        <v>91552.65707</v>
      </c>
      <c r="J19" s="27">
        <f t="shared" si="13"/>
        <v>500276.5269</v>
      </c>
      <c r="K19" s="27">
        <f t="shared" si="13"/>
        <v>2355.117212</v>
      </c>
      <c r="L19" s="27">
        <f t="shared" si="13"/>
        <v>477144.5583</v>
      </c>
      <c r="M19" s="27">
        <f t="shared" si="13"/>
        <v>48545.34298</v>
      </c>
      <c r="N19" s="27">
        <f t="shared" si="13"/>
        <v>54796.78735</v>
      </c>
      <c r="O19" s="27">
        <f t="shared" si="13"/>
        <v>4400033.276</v>
      </c>
      <c r="P19" s="27"/>
    </row>
    <row r="20" ht="31.5" customHeight="1">
      <c r="B20" s="29" t="s">
        <v>316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/>
      <c r="R20" s="32"/>
    </row>
    <row r="21" ht="20.25" customHeight="1">
      <c r="B21" s="26" t="s">
        <v>36</v>
      </c>
      <c r="C21" s="27">
        <f t="shared" ref="C21:O21" si="14">C20*C4</f>
        <v>1570192.539</v>
      </c>
      <c r="D21" s="27">
        <f t="shared" si="14"/>
        <v>2350596.767</v>
      </c>
      <c r="E21" s="27">
        <f t="shared" si="14"/>
        <v>1902002.937</v>
      </c>
      <c r="F21" s="27">
        <f t="shared" si="14"/>
        <v>1363263.502</v>
      </c>
      <c r="G21" s="27">
        <f t="shared" si="14"/>
        <v>1106333.408</v>
      </c>
      <c r="H21" s="27">
        <f t="shared" si="14"/>
        <v>891567.6966</v>
      </c>
      <c r="I21" s="27">
        <f t="shared" si="14"/>
        <v>620661.4221</v>
      </c>
      <c r="J21" s="27">
        <f t="shared" si="14"/>
        <v>955214.6956</v>
      </c>
      <c r="K21" s="27">
        <f t="shared" si="14"/>
        <v>9711.563375</v>
      </c>
      <c r="L21" s="27">
        <f t="shared" si="14"/>
        <v>1018605.02</v>
      </c>
      <c r="M21" s="27">
        <f t="shared" si="14"/>
        <v>232973.29</v>
      </c>
      <c r="N21" s="27">
        <f t="shared" si="14"/>
        <v>478289.5559</v>
      </c>
      <c r="O21" s="27">
        <f t="shared" si="14"/>
        <v>12499412.4</v>
      </c>
      <c r="P21" s="27"/>
    </row>
    <row r="22" ht="32.25" customHeight="1">
      <c r="B22" s="29" t="s">
        <v>317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ht="42.75" customHeight="1">
      <c r="B24" s="23" t="s">
        <v>39</v>
      </c>
      <c r="C24" s="23" t="str">
        <f t="shared" ref="C24:O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BPR</v>
      </c>
      <c r="O24" s="23" t="str">
        <f t="shared" si="15"/>
        <v>TOTAL SISTEMA</v>
      </c>
      <c r="P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ht="29.25" customHeight="1">
      <c r="B26" s="39" t="s">
        <v>41</v>
      </c>
      <c r="C26" s="27">
        <f t="shared" ref="C26:O26" si="16">C5-C21</f>
        <v>4867076.851</v>
      </c>
      <c r="D26" s="27">
        <f t="shared" si="16"/>
        <v>9461961.384</v>
      </c>
      <c r="E26" s="27">
        <f t="shared" si="16"/>
        <v>4557091.54</v>
      </c>
      <c r="F26" s="27">
        <f t="shared" si="16"/>
        <v>4156246.765</v>
      </c>
      <c r="G26" s="27">
        <f t="shared" si="16"/>
        <v>3110653.358</v>
      </c>
      <c r="H26" s="27">
        <f t="shared" si="16"/>
        <v>2047222.703</v>
      </c>
      <c r="I26" s="27">
        <f t="shared" si="16"/>
        <v>932590.4323</v>
      </c>
      <c r="J26" s="27">
        <f t="shared" si="16"/>
        <v>2343090.585</v>
      </c>
      <c r="K26" s="27">
        <f t="shared" si="16"/>
        <v>36657.62605</v>
      </c>
      <c r="L26" s="27">
        <f t="shared" si="16"/>
        <v>1914275.047</v>
      </c>
      <c r="M26" s="27">
        <f t="shared" si="16"/>
        <v>254560.1645</v>
      </c>
      <c r="N26" s="27">
        <f t="shared" si="16"/>
        <v>41268.04269</v>
      </c>
      <c r="O26" s="27">
        <f t="shared" si="16"/>
        <v>33722694.5</v>
      </c>
      <c r="P26" s="27"/>
    </row>
    <row r="27" ht="18.75" customHeight="1">
      <c r="B27" s="40" t="s">
        <v>42</v>
      </c>
      <c r="C27" s="41">
        <f t="shared" ref="C27:O27" si="17">C26/C17</f>
        <v>14.91622007</v>
      </c>
      <c r="D27" s="41">
        <f t="shared" si="17"/>
        <v>22.58403541</v>
      </c>
      <c r="E27" s="41">
        <f t="shared" si="17"/>
        <v>11.31786777</v>
      </c>
      <c r="F27" s="41">
        <f t="shared" si="17"/>
        <v>16.1008421</v>
      </c>
      <c r="G27" s="41">
        <f t="shared" si="17"/>
        <v>13.35981149</v>
      </c>
      <c r="H27" s="41">
        <f t="shared" si="17"/>
        <v>13.13351095</v>
      </c>
      <c r="I27" s="41">
        <f t="shared" si="17"/>
        <v>11.60263813</v>
      </c>
      <c r="J27" s="41">
        <f t="shared" si="17"/>
        <v>19.36018431</v>
      </c>
      <c r="K27" s="41">
        <f t="shared" si="17"/>
        <v>24.16376154</v>
      </c>
      <c r="L27" s="41">
        <f t="shared" si="17"/>
        <v>13.53420308</v>
      </c>
      <c r="M27" s="41">
        <f t="shared" si="17"/>
        <v>10.47562726</v>
      </c>
      <c r="N27" s="41">
        <f t="shared" si="17"/>
        <v>0.8401881693</v>
      </c>
      <c r="O27" s="41">
        <f t="shared" si="17"/>
        <v>15.24163319</v>
      </c>
      <c r="P27" s="41"/>
    </row>
    <row r="28" ht="18.75" customHeight="1">
      <c r="B28" s="40" t="s">
        <v>43</v>
      </c>
      <c r="C28" s="41">
        <f t="shared" ref="C28:O28" si="18">((C26)/C10)*100</f>
        <v>43.2570382</v>
      </c>
      <c r="D28" s="41">
        <f t="shared" si="18"/>
        <v>65.4937027</v>
      </c>
      <c r="E28" s="41">
        <f t="shared" si="18"/>
        <v>32.82181654</v>
      </c>
      <c r="F28" s="41">
        <f t="shared" si="18"/>
        <v>46.69244208</v>
      </c>
      <c r="G28" s="41">
        <f t="shared" si="18"/>
        <v>38.74345332</v>
      </c>
      <c r="H28" s="41">
        <f t="shared" si="18"/>
        <v>38.08718175</v>
      </c>
      <c r="I28" s="41">
        <f t="shared" si="18"/>
        <v>33.64765059</v>
      </c>
      <c r="J28" s="41">
        <f t="shared" si="18"/>
        <v>56.1445345</v>
      </c>
      <c r="K28" s="41">
        <f t="shared" si="18"/>
        <v>70.07490847</v>
      </c>
      <c r="L28" s="41">
        <f t="shared" si="18"/>
        <v>39.24918893</v>
      </c>
      <c r="M28" s="41">
        <f t="shared" si="18"/>
        <v>30.37931904</v>
      </c>
      <c r="N28" s="41">
        <f t="shared" si="18"/>
        <v>2.436545691</v>
      </c>
      <c r="O28" s="41">
        <f t="shared" si="18"/>
        <v>44.20073626</v>
      </c>
      <c r="P28" s="41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ht="28.5" customHeight="1">
      <c r="B30" s="39" t="s">
        <v>45</v>
      </c>
      <c r="C30" s="27">
        <f t="shared" ref="C30:O30" si="19">C6-(0.4*C7)+C19-C21</f>
        <v>1475051.717</v>
      </c>
      <c r="D30" s="27">
        <f t="shared" si="19"/>
        <v>6180379</v>
      </c>
      <c r="E30" s="27">
        <f t="shared" si="19"/>
        <v>1659792.182</v>
      </c>
      <c r="F30" s="27">
        <f t="shared" si="19"/>
        <v>1678527.609</v>
      </c>
      <c r="G30" s="27">
        <f t="shared" si="19"/>
        <v>665311.518</v>
      </c>
      <c r="H30" s="27">
        <f t="shared" si="19"/>
        <v>1006763.754</v>
      </c>
      <c r="I30" s="27">
        <f t="shared" si="19"/>
        <v>587586.5788</v>
      </c>
      <c r="J30" s="27">
        <f t="shared" si="19"/>
        <v>966758.8282</v>
      </c>
      <c r="K30" s="27">
        <f t="shared" si="19"/>
        <v>36540.96842</v>
      </c>
      <c r="L30" s="27">
        <f t="shared" si="19"/>
        <v>516544.259</v>
      </c>
      <c r="M30" s="27">
        <f t="shared" si="19"/>
        <v>51372.79772</v>
      </c>
      <c r="N30" s="27">
        <f t="shared" si="19"/>
        <v>-20814.01009</v>
      </c>
      <c r="O30" s="27">
        <f t="shared" si="19"/>
        <v>14803815.2</v>
      </c>
      <c r="P30" s="27"/>
    </row>
    <row r="31" ht="18.75" customHeight="1">
      <c r="B31" s="40" t="s">
        <v>42</v>
      </c>
      <c r="C31" s="41">
        <f t="shared" ref="C31:O31" si="20">C30/C17</f>
        <v>4.520618166</v>
      </c>
      <c r="D31" s="41">
        <f t="shared" si="20"/>
        <v>14.75147621</v>
      </c>
      <c r="E31" s="41">
        <f t="shared" si="20"/>
        <v>4.122214415</v>
      </c>
      <c r="F31" s="41">
        <f t="shared" si="20"/>
        <v>6.502431041</v>
      </c>
      <c r="G31" s="41">
        <f t="shared" si="20"/>
        <v>2.85741786</v>
      </c>
      <c r="H31" s="41">
        <f t="shared" si="20"/>
        <v>6.458673388</v>
      </c>
      <c r="I31" s="41">
        <f t="shared" si="20"/>
        <v>7.3103414</v>
      </c>
      <c r="J31" s="41">
        <f t="shared" si="20"/>
        <v>7.988009176</v>
      </c>
      <c r="K31" s="41">
        <f t="shared" si="20"/>
        <v>24.08686384</v>
      </c>
      <c r="L31" s="41">
        <f t="shared" si="20"/>
        <v>3.65204306</v>
      </c>
      <c r="M31" s="41">
        <f t="shared" si="20"/>
        <v>2.114086786</v>
      </c>
      <c r="N31" s="41">
        <f t="shared" si="20"/>
        <v>-0.4237585283</v>
      </c>
      <c r="O31" s="41">
        <f t="shared" si="20"/>
        <v>6.690874632</v>
      </c>
      <c r="P31" s="41"/>
    </row>
    <row r="32" ht="18.75" customHeight="1">
      <c r="B32" s="40" t="s">
        <v>43</v>
      </c>
      <c r="C32" s="41">
        <f t="shared" ref="C32:O32" si="21">((C30/C10)*100)</f>
        <v>13.10979268</v>
      </c>
      <c r="D32" s="41">
        <f t="shared" si="21"/>
        <v>42.779281</v>
      </c>
      <c r="E32" s="41">
        <f t="shared" si="21"/>
        <v>11.9544218</v>
      </c>
      <c r="F32" s="41">
        <f t="shared" si="21"/>
        <v>18.85705002</v>
      </c>
      <c r="G32" s="41">
        <f t="shared" si="21"/>
        <v>8.286511794</v>
      </c>
      <c r="H32" s="41">
        <f t="shared" si="21"/>
        <v>18.73015283</v>
      </c>
      <c r="I32" s="41">
        <f t="shared" si="21"/>
        <v>21.19999006</v>
      </c>
      <c r="J32" s="41">
        <f t="shared" si="21"/>
        <v>23.16522661</v>
      </c>
      <c r="K32" s="41">
        <f t="shared" si="21"/>
        <v>69.85190514</v>
      </c>
      <c r="L32" s="41">
        <f t="shared" si="21"/>
        <v>10.59092487</v>
      </c>
      <c r="M32" s="41">
        <f t="shared" si="21"/>
        <v>6.130851679</v>
      </c>
      <c r="N32" s="41">
        <f t="shared" si="21"/>
        <v>-1.228899732</v>
      </c>
      <c r="O32" s="41">
        <f t="shared" si="21"/>
        <v>19.40353643</v>
      </c>
      <c r="P32" s="41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B78" s="51" t="s">
        <v>48</v>
      </c>
      <c r="O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8.71"/>
    <col customWidth="1" min="12" max="13" width="8.71"/>
    <col customWidth="1" min="14" max="14" width="9.86"/>
    <col customWidth="1" min="15" max="15" width="19.71"/>
    <col customWidth="1" min="16" max="31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27.0" customHeight="1">
      <c r="A2" s="7"/>
      <c r="B2" s="8" t="s">
        <v>296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  <c r="P3" s="11"/>
    </row>
    <row r="4" ht="18.0" customHeight="1">
      <c r="A4" s="7"/>
      <c r="B4" s="12" t="s">
        <v>20</v>
      </c>
      <c r="C4" s="13">
        <f t="shared" ref="C4:O4" si="1">+Q4</f>
        <v>34009449.74</v>
      </c>
      <c r="D4" s="13">
        <f t="shared" si="1"/>
        <v>46468242.98</v>
      </c>
      <c r="E4" s="13">
        <f t="shared" si="1"/>
        <v>41167187.71</v>
      </c>
      <c r="F4" s="13">
        <f t="shared" si="1"/>
        <v>29144930.31</v>
      </c>
      <c r="G4" s="13">
        <f t="shared" si="1"/>
        <v>24177265.82</v>
      </c>
      <c r="H4" s="13">
        <f t="shared" si="1"/>
        <v>19341516.6</v>
      </c>
      <c r="I4" s="13">
        <f t="shared" si="1"/>
        <v>13370531.09</v>
      </c>
      <c r="J4" s="13">
        <f t="shared" si="1"/>
        <v>20253310.92</v>
      </c>
      <c r="K4" s="13">
        <f t="shared" si="1"/>
        <v>203191.857</v>
      </c>
      <c r="L4" s="13">
        <f t="shared" si="1"/>
        <v>21881575.35</v>
      </c>
      <c r="M4" s="13">
        <f t="shared" si="1"/>
        <v>5166919.338</v>
      </c>
      <c r="N4" s="13">
        <f t="shared" si="1"/>
        <v>10259588.37</v>
      </c>
      <c r="O4" s="13">
        <f t="shared" si="1"/>
        <v>265443710.1</v>
      </c>
      <c r="Q4" s="64">
        <v>3.40094497371E7</v>
      </c>
      <c r="R4" s="13">
        <v>4.646824297942E7</v>
      </c>
      <c r="S4" s="13">
        <v>4.1167187713419996E7</v>
      </c>
      <c r="T4" s="13">
        <v>2.9144930309419997E7</v>
      </c>
      <c r="U4" s="13">
        <v>2.4177265820419997E7</v>
      </c>
      <c r="V4" s="13">
        <v>1.9341516602900002E7</v>
      </c>
      <c r="W4" s="13">
        <v>1.337053108668E7</v>
      </c>
      <c r="X4" s="13">
        <v>2.025331092203E7</v>
      </c>
      <c r="Y4" s="13">
        <v>203191.85699</v>
      </c>
      <c r="Z4" s="13">
        <v>2.1881575353099998E7</v>
      </c>
      <c r="AA4" s="13">
        <v>5166919.337859999</v>
      </c>
      <c r="AB4" s="13">
        <v>1.025958837109E7</v>
      </c>
      <c r="AC4" s="13">
        <v>2.6544371009043E8</v>
      </c>
      <c r="AD4" s="13">
        <v>0.0</v>
      </c>
      <c r="AE4" s="13">
        <v>0.0</v>
      </c>
    </row>
    <row r="5" ht="18.0" customHeight="1">
      <c r="A5" s="7"/>
      <c r="B5" s="12" t="s">
        <v>21</v>
      </c>
      <c r="C5" s="14">
        <f t="shared" ref="C5:O5" si="2">C6+C8-(C7*0.4)-(C9*0.3)</f>
        <v>6678563.401</v>
      </c>
      <c r="D5" s="14">
        <f t="shared" si="2"/>
        <v>9682765.161</v>
      </c>
      <c r="E5" s="14">
        <f t="shared" si="2"/>
        <v>7000560.337</v>
      </c>
      <c r="F5" s="14">
        <f t="shared" si="2"/>
        <v>5868244.812</v>
      </c>
      <c r="G5" s="14">
        <f t="shared" si="2"/>
        <v>4689728.6</v>
      </c>
      <c r="H5" s="14">
        <f t="shared" si="2"/>
        <v>3292856.742</v>
      </c>
      <c r="I5" s="14">
        <f t="shared" si="2"/>
        <v>1768172.958</v>
      </c>
      <c r="J5" s="14">
        <f t="shared" si="2"/>
        <v>3193749.151</v>
      </c>
      <c r="K5" s="14">
        <f t="shared" si="2"/>
        <v>54435.28221</v>
      </c>
      <c r="L5" s="14">
        <f t="shared" si="2"/>
        <v>3191324.019</v>
      </c>
      <c r="M5" s="14">
        <f t="shared" si="2"/>
        <v>573928.5546</v>
      </c>
      <c r="N5" s="14">
        <f t="shared" si="2"/>
        <v>658375.3087</v>
      </c>
      <c r="O5" s="14">
        <f t="shared" si="2"/>
        <v>46652704.33</v>
      </c>
      <c r="P5" s="14"/>
      <c r="Q5" s="13">
        <v>3700453.92354</v>
      </c>
      <c r="R5" s="13">
        <v>7116802.82759</v>
      </c>
      <c r="S5" s="13">
        <v>4234742.88415</v>
      </c>
      <c r="T5" s="13">
        <v>3865052.3092</v>
      </c>
      <c r="U5" s="13">
        <v>2681530.52891</v>
      </c>
      <c r="V5" s="13">
        <v>2291384.67687</v>
      </c>
      <c r="W5" s="13">
        <v>1564767.04778</v>
      </c>
      <c r="X5" s="13">
        <v>1638048.1432100001</v>
      </c>
      <c r="Y5" s="13">
        <v>73239.19945999999</v>
      </c>
      <c r="Z5" s="13">
        <v>1810392.42734</v>
      </c>
      <c r="AA5" s="13">
        <v>448843.86063</v>
      </c>
      <c r="AB5" s="13">
        <v>539741.77783</v>
      </c>
      <c r="AC5" s="13">
        <v>2.996499960651E7</v>
      </c>
      <c r="AD5" s="13">
        <v>0.0</v>
      </c>
      <c r="AE5" s="13">
        <v>0.0</v>
      </c>
    </row>
    <row r="6" ht="18.0" customHeight="1">
      <c r="A6" s="7"/>
      <c r="B6" s="17" t="s">
        <v>22</v>
      </c>
      <c r="C6" s="17">
        <f t="shared" ref="C6:O6" si="3">+Q5</f>
        <v>3700453.924</v>
      </c>
      <c r="D6" s="17">
        <f t="shared" si="3"/>
        <v>7116802.828</v>
      </c>
      <c r="E6" s="17">
        <f t="shared" si="3"/>
        <v>4234742.884</v>
      </c>
      <c r="F6" s="17">
        <f t="shared" si="3"/>
        <v>3865052.309</v>
      </c>
      <c r="G6" s="17">
        <f t="shared" si="3"/>
        <v>2681530.529</v>
      </c>
      <c r="H6" s="17">
        <f t="shared" si="3"/>
        <v>2291384.677</v>
      </c>
      <c r="I6" s="17">
        <f t="shared" si="3"/>
        <v>1564767.048</v>
      </c>
      <c r="J6" s="17">
        <f t="shared" si="3"/>
        <v>1638048.143</v>
      </c>
      <c r="K6" s="17">
        <f t="shared" si="3"/>
        <v>73239.19946</v>
      </c>
      <c r="L6" s="17">
        <f t="shared" si="3"/>
        <v>1810392.427</v>
      </c>
      <c r="M6" s="17">
        <f t="shared" si="3"/>
        <v>448843.8606</v>
      </c>
      <c r="N6" s="17">
        <f t="shared" si="3"/>
        <v>539741.7778</v>
      </c>
      <c r="O6" s="17">
        <f t="shared" si="3"/>
        <v>29964999.61</v>
      </c>
      <c r="P6" s="17"/>
      <c r="Q6" s="13">
        <v>2195085.50552</v>
      </c>
      <c r="R6" s="13">
        <v>4384389.31544</v>
      </c>
      <c r="S6" s="13">
        <v>2735144.99855</v>
      </c>
      <c r="T6" s="13">
        <v>2515995.52453</v>
      </c>
      <c r="U6" s="13">
        <v>1775814.58255</v>
      </c>
      <c r="V6" s="13">
        <v>979009.13697</v>
      </c>
      <c r="W6" s="13">
        <v>860682.40466</v>
      </c>
      <c r="X6" s="13">
        <v>796756.88643</v>
      </c>
      <c r="Y6" s="13">
        <v>53194.81418</v>
      </c>
      <c r="Z6" s="13">
        <v>1283925.26902</v>
      </c>
      <c r="AA6" s="13">
        <v>260999.25374000001</v>
      </c>
      <c r="AB6" s="13">
        <v>171630.0</v>
      </c>
      <c r="AC6" s="13">
        <v>1.801262769159E7</v>
      </c>
      <c r="AD6" s="13">
        <v>0.0</v>
      </c>
      <c r="AE6" s="13">
        <v>0.0</v>
      </c>
    </row>
    <row r="7" ht="18.0" customHeight="1">
      <c r="A7" s="7"/>
      <c r="B7" s="19" t="s">
        <v>23</v>
      </c>
      <c r="C7" s="17">
        <f t="shared" ref="C7:O7" si="4">+Q6</f>
        <v>2195085.506</v>
      </c>
      <c r="D7" s="17">
        <f t="shared" si="4"/>
        <v>4384389.315</v>
      </c>
      <c r="E7" s="17">
        <f t="shared" si="4"/>
        <v>2735144.999</v>
      </c>
      <c r="F7" s="17">
        <f t="shared" si="4"/>
        <v>2515995.525</v>
      </c>
      <c r="G7" s="17">
        <f t="shared" si="4"/>
        <v>1775814.583</v>
      </c>
      <c r="H7" s="17">
        <f t="shared" si="4"/>
        <v>979009.137</v>
      </c>
      <c r="I7" s="17">
        <f t="shared" si="4"/>
        <v>860682.4047</v>
      </c>
      <c r="J7" s="17">
        <f t="shared" si="4"/>
        <v>796756.8864</v>
      </c>
      <c r="K7" s="17">
        <f t="shared" si="4"/>
        <v>53194.81418</v>
      </c>
      <c r="L7" s="17">
        <f t="shared" si="4"/>
        <v>1283925.269</v>
      </c>
      <c r="M7" s="17">
        <f t="shared" si="4"/>
        <v>260999.2537</v>
      </c>
      <c r="N7" s="17">
        <f t="shared" si="4"/>
        <v>171630</v>
      </c>
      <c r="O7" s="17">
        <f t="shared" si="4"/>
        <v>18012627.69</v>
      </c>
      <c r="P7" s="17"/>
      <c r="Q7" s="13">
        <v>4044880.01441</v>
      </c>
      <c r="R7" s="13">
        <v>4711114.40756</v>
      </c>
      <c r="S7" s="13">
        <v>4183495.52808</v>
      </c>
      <c r="T7" s="13">
        <v>3134961.02367</v>
      </c>
      <c r="U7" s="13">
        <v>2808920.6694</v>
      </c>
      <c r="V7" s="13">
        <v>1506081.6501500001</v>
      </c>
      <c r="W7" s="13">
        <v>579867.68199</v>
      </c>
      <c r="X7" s="13">
        <v>1933795.64928</v>
      </c>
      <c r="Y7" s="13">
        <v>3428.95304</v>
      </c>
      <c r="Z7" s="13">
        <v>2001541.61597</v>
      </c>
      <c r="AA7" s="13">
        <v>251384.26439</v>
      </c>
      <c r="AB7" s="13">
        <v>215453.90027</v>
      </c>
      <c r="AC7" s="13">
        <v>2.5374925358209997E7</v>
      </c>
      <c r="AD7" s="13">
        <v>0.0</v>
      </c>
      <c r="AE7" s="13">
        <v>0.0</v>
      </c>
    </row>
    <row r="8" ht="18.0" customHeight="1">
      <c r="A8" s="7"/>
      <c r="B8" s="17" t="s">
        <v>24</v>
      </c>
      <c r="C8" s="17">
        <f t="shared" ref="C8:O8" si="5">+Q7</f>
        <v>4044880.014</v>
      </c>
      <c r="D8" s="17">
        <f t="shared" si="5"/>
        <v>4711114.408</v>
      </c>
      <c r="E8" s="17">
        <f t="shared" si="5"/>
        <v>4183495.528</v>
      </c>
      <c r="F8" s="17">
        <f t="shared" si="5"/>
        <v>3134961.024</v>
      </c>
      <c r="G8" s="17">
        <f t="shared" si="5"/>
        <v>2808920.669</v>
      </c>
      <c r="H8" s="17">
        <f t="shared" si="5"/>
        <v>1506081.65</v>
      </c>
      <c r="I8" s="17">
        <f t="shared" si="5"/>
        <v>579867.682</v>
      </c>
      <c r="J8" s="17">
        <f t="shared" si="5"/>
        <v>1933795.649</v>
      </c>
      <c r="K8" s="17">
        <f t="shared" si="5"/>
        <v>3428.95304</v>
      </c>
      <c r="L8" s="17">
        <f t="shared" si="5"/>
        <v>2001541.616</v>
      </c>
      <c r="M8" s="17">
        <f t="shared" si="5"/>
        <v>251384.2644</v>
      </c>
      <c r="N8" s="17">
        <f t="shared" si="5"/>
        <v>215453.9003</v>
      </c>
      <c r="O8" s="17">
        <f t="shared" si="5"/>
        <v>25374925.36</v>
      </c>
      <c r="P8" s="17"/>
      <c r="Q8" s="13">
        <v>629121.1154199999</v>
      </c>
      <c r="R8" s="13">
        <v>1304654.49244</v>
      </c>
      <c r="S8" s="13">
        <v>1078733.5867899999</v>
      </c>
      <c r="T8" s="13">
        <v>417901.03594</v>
      </c>
      <c r="U8" s="13">
        <v>301322.55202</v>
      </c>
      <c r="V8" s="13">
        <v>376686.4325</v>
      </c>
      <c r="W8" s="13">
        <v>107296.03287000001</v>
      </c>
      <c r="X8" s="13">
        <v>197972.95763999998</v>
      </c>
      <c r="Y8" s="13">
        <v>3183.14873</v>
      </c>
      <c r="Z8" s="13">
        <v>356799.72341000004</v>
      </c>
      <c r="AA8" s="13">
        <v>72999.56302</v>
      </c>
      <c r="AB8" s="13">
        <v>93894.56467</v>
      </c>
      <c r="AC8" s="13">
        <v>4940565.20545</v>
      </c>
      <c r="AD8" s="13">
        <v>0.0</v>
      </c>
      <c r="AE8" s="13">
        <v>0.0</v>
      </c>
    </row>
    <row r="9" ht="18.0" customHeight="1">
      <c r="A9" s="7"/>
      <c r="B9" s="19" t="s">
        <v>25</v>
      </c>
      <c r="C9" s="17">
        <f t="shared" ref="C9:O9" si="6">+Q8</f>
        <v>629121.1154</v>
      </c>
      <c r="D9" s="17">
        <f t="shared" si="6"/>
        <v>1304654.492</v>
      </c>
      <c r="E9" s="17">
        <f t="shared" si="6"/>
        <v>1078733.587</v>
      </c>
      <c r="F9" s="17">
        <f t="shared" si="6"/>
        <v>417901.0359</v>
      </c>
      <c r="G9" s="17">
        <f t="shared" si="6"/>
        <v>301322.552</v>
      </c>
      <c r="H9" s="17">
        <f t="shared" si="6"/>
        <v>376686.4325</v>
      </c>
      <c r="I9" s="17">
        <f t="shared" si="6"/>
        <v>107296.0329</v>
      </c>
      <c r="J9" s="17">
        <f t="shared" si="6"/>
        <v>197972.9576</v>
      </c>
      <c r="K9" s="17">
        <f t="shared" si="6"/>
        <v>3183.14873</v>
      </c>
      <c r="L9" s="17">
        <f t="shared" si="6"/>
        <v>356799.7234</v>
      </c>
      <c r="M9" s="17">
        <f t="shared" si="6"/>
        <v>72999.56302</v>
      </c>
      <c r="N9" s="17">
        <f t="shared" si="6"/>
        <v>93894.56467</v>
      </c>
      <c r="O9" s="17">
        <f t="shared" si="6"/>
        <v>4940565.205</v>
      </c>
      <c r="P9" s="17"/>
      <c r="Q9" s="13">
        <v>4688105.9618999995</v>
      </c>
      <c r="R9" s="13">
        <v>3312630.94276</v>
      </c>
      <c r="S9" s="13">
        <v>4821400.899739999</v>
      </c>
      <c r="T9" s="13">
        <v>4208877.27977</v>
      </c>
      <c r="U9" s="13">
        <v>3563399.65947</v>
      </c>
      <c r="V9" s="13">
        <v>2314841.97715</v>
      </c>
      <c r="W9" s="13">
        <v>983936.47536</v>
      </c>
      <c r="X9" s="13">
        <v>9193.939859999999</v>
      </c>
      <c r="Y9" s="13">
        <v>24423.878920000003</v>
      </c>
      <c r="Z9" s="13">
        <v>821512.66855</v>
      </c>
      <c r="AA9" s="13">
        <v>325936.11181000003</v>
      </c>
      <c r="AB9" s="13">
        <v>28025.47732</v>
      </c>
      <c r="AC9" s="13">
        <v>2.510228527261E7</v>
      </c>
      <c r="AD9" s="13">
        <v>0.0</v>
      </c>
      <c r="AE9" s="13">
        <v>0.0</v>
      </c>
    </row>
    <row r="10" ht="18.0" customHeight="1">
      <c r="A10" s="7"/>
      <c r="B10" s="12" t="s">
        <v>26</v>
      </c>
      <c r="C10" s="14">
        <f t="shared" ref="C10:O10" si="7">SUM(C11:C13)</f>
        <v>11450189.63</v>
      </c>
      <c r="D10" s="14">
        <f t="shared" si="7"/>
        <v>14497390.49</v>
      </c>
      <c r="E10" s="14">
        <f t="shared" si="7"/>
        <v>14314867.82</v>
      </c>
      <c r="F10" s="14">
        <f t="shared" si="7"/>
        <v>8739300.426</v>
      </c>
      <c r="G10" s="14">
        <f t="shared" si="7"/>
        <v>8330711.031</v>
      </c>
      <c r="H10" s="14">
        <f t="shared" si="7"/>
        <v>5621344.252</v>
      </c>
      <c r="I10" s="14">
        <f t="shared" si="7"/>
        <v>2719667.539</v>
      </c>
      <c r="J10" s="14">
        <f t="shared" si="7"/>
        <v>4342453.983</v>
      </c>
      <c r="K10" s="14">
        <f t="shared" si="7"/>
        <v>48996.74409</v>
      </c>
      <c r="L10" s="14">
        <f t="shared" si="7"/>
        <v>4909480.17</v>
      </c>
      <c r="M10" s="14">
        <f t="shared" si="7"/>
        <v>868371.5372</v>
      </c>
      <c r="N10" s="14">
        <f t="shared" si="7"/>
        <v>1739493.917</v>
      </c>
      <c r="O10" s="14">
        <f t="shared" si="7"/>
        <v>77582267.54</v>
      </c>
      <c r="P10" s="14"/>
      <c r="Q10" s="13">
        <v>6761867.95275</v>
      </c>
      <c r="R10" s="52">
        <v>1.118475954767E7</v>
      </c>
      <c r="S10" s="13">
        <v>9489122.52818</v>
      </c>
      <c r="T10" s="13">
        <v>4527967.75832</v>
      </c>
      <c r="U10" s="13">
        <v>4766255.89754</v>
      </c>
      <c r="V10" s="13">
        <v>3306109.08812</v>
      </c>
      <c r="W10" s="13">
        <v>1735702.50667</v>
      </c>
      <c r="X10" s="13">
        <v>4332677.44876</v>
      </c>
      <c r="Y10" s="13">
        <v>24165.27957</v>
      </c>
      <c r="Z10" s="13">
        <v>4087693.90632</v>
      </c>
      <c r="AA10" s="13">
        <v>541856.26124</v>
      </c>
      <c r="AB10" s="13">
        <v>1711183.48609</v>
      </c>
      <c r="AC10" s="13">
        <v>5.2469361661230005E7</v>
      </c>
      <c r="AD10" s="13">
        <v>0.0</v>
      </c>
      <c r="AE10" s="13">
        <v>0.0</v>
      </c>
    </row>
    <row r="11" ht="18.0" customHeight="1">
      <c r="A11" s="7"/>
      <c r="B11" s="17" t="s">
        <v>27</v>
      </c>
      <c r="C11" s="17">
        <f t="shared" ref="C11:O11" si="8">+Q9</f>
        <v>4688105.962</v>
      </c>
      <c r="D11" s="17">
        <f t="shared" si="8"/>
        <v>3312630.943</v>
      </c>
      <c r="E11" s="17">
        <f t="shared" si="8"/>
        <v>4821400.9</v>
      </c>
      <c r="F11" s="17">
        <f t="shared" si="8"/>
        <v>4208877.28</v>
      </c>
      <c r="G11" s="17">
        <f t="shared" si="8"/>
        <v>3563399.659</v>
      </c>
      <c r="H11" s="17">
        <f t="shared" si="8"/>
        <v>2314841.977</v>
      </c>
      <c r="I11" s="17">
        <f t="shared" si="8"/>
        <v>983936.4754</v>
      </c>
      <c r="J11" s="17">
        <f t="shared" si="8"/>
        <v>9193.93986</v>
      </c>
      <c r="K11" s="17">
        <f t="shared" si="8"/>
        <v>24423.87892</v>
      </c>
      <c r="L11" s="17">
        <f t="shared" si="8"/>
        <v>821512.6686</v>
      </c>
      <c r="M11" s="17">
        <f t="shared" si="8"/>
        <v>325936.1118</v>
      </c>
      <c r="N11" s="17">
        <f t="shared" si="8"/>
        <v>28025.47732</v>
      </c>
      <c r="O11" s="17">
        <f t="shared" si="8"/>
        <v>25102285.27</v>
      </c>
      <c r="P11" s="17"/>
      <c r="Q11" s="13">
        <v>215.71408</v>
      </c>
      <c r="R11" s="13">
        <v>0.0</v>
      </c>
      <c r="S11" s="13">
        <v>4344.3921900000005</v>
      </c>
      <c r="T11" s="13">
        <v>2455.38785</v>
      </c>
      <c r="U11" s="13">
        <v>1055.47374</v>
      </c>
      <c r="V11" s="13">
        <v>393.18674</v>
      </c>
      <c r="W11" s="13">
        <v>28.55743</v>
      </c>
      <c r="X11" s="13">
        <v>582.59479</v>
      </c>
      <c r="Y11" s="13">
        <v>407.5856</v>
      </c>
      <c r="Z11" s="13">
        <v>273.59506</v>
      </c>
      <c r="AA11" s="13">
        <v>579.16416</v>
      </c>
      <c r="AB11" s="13">
        <v>284.95393</v>
      </c>
      <c r="AC11" s="13">
        <v>10620.60557</v>
      </c>
      <c r="AD11" s="13">
        <v>0.0</v>
      </c>
      <c r="AE11" s="13">
        <v>0.0</v>
      </c>
    </row>
    <row r="12" ht="18.0" customHeight="1">
      <c r="A12" s="7"/>
      <c r="B12" s="17" t="s">
        <v>28</v>
      </c>
      <c r="C12" s="17">
        <f t="shared" ref="C12:O12" si="9">+Q10</f>
        <v>6761867.953</v>
      </c>
      <c r="D12" s="53">
        <f t="shared" si="9"/>
        <v>11184759.55</v>
      </c>
      <c r="E12" s="17">
        <f t="shared" si="9"/>
        <v>9489122.528</v>
      </c>
      <c r="F12" s="17">
        <f t="shared" si="9"/>
        <v>4527967.758</v>
      </c>
      <c r="G12" s="17">
        <f t="shared" si="9"/>
        <v>4766255.898</v>
      </c>
      <c r="H12" s="17">
        <f t="shared" si="9"/>
        <v>3306109.088</v>
      </c>
      <c r="I12" s="17">
        <f t="shared" si="9"/>
        <v>1735702.507</v>
      </c>
      <c r="J12" s="17">
        <f t="shared" si="9"/>
        <v>4332677.449</v>
      </c>
      <c r="K12" s="17">
        <f t="shared" si="9"/>
        <v>24165.27957</v>
      </c>
      <c r="L12" s="17">
        <f t="shared" si="9"/>
        <v>4087693.906</v>
      </c>
      <c r="M12" s="17">
        <f t="shared" si="9"/>
        <v>541856.2612</v>
      </c>
      <c r="N12" s="17">
        <f t="shared" si="9"/>
        <v>1711183.486</v>
      </c>
      <c r="O12" s="17">
        <f t="shared" si="9"/>
        <v>52469361.66</v>
      </c>
      <c r="P12" s="17"/>
    </row>
    <row r="13" ht="20.25" customHeight="1">
      <c r="A13" s="7"/>
      <c r="B13" s="17" t="s">
        <v>318</v>
      </c>
      <c r="C13" s="17">
        <f t="shared" ref="C13:O13" si="10">+Q11</f>
        <v>215.71408</v>
      </c>
      <c r="D13" s="17">
        <f t="shared" si="10"/>
        <v>0</v>
      </c>
      <c r="E13" s="17">
        <f t="shared" si="10"/>
        <v>4344.39219</v>
      </c>
      <c r="F13" s="17">
        <f t="shared" si="10"/>
        <v>2455.38785</v>
      </c>
      <c r="G13" s="17">
        <f t="shared" si="10"/>
        <v>1055.47374</v>
      </c>
      <c r="H13" s="17">
        <f t="shared" si="10"/>
        <v>393.18674</v>
      </c>
      <c r="I13" s="17">
        <f t="shared" si="10"/>
        <v>28.55743</v>
      </c>
      <c r="J13" s="17">
        <f t="shared" si="10"/>
        <v>582.59479</v>
      </c>
      <c r="K13" s="17">
        <f t="shared" si="10"/>
        <v>407.5856</v>
      </c>
      <c r="L13" s="17">
        <f t="shared" si="10"/>
        <v>273.59506</v>
      </c>
      <c r="M13" s="17">
        <f t="shared" si="10"/>
        <v>579.16416</v>
      </c>
      <c r="N13" s="17">
        <f t="shared" si="10"/>
        <v>284.95393</v>
      </c>
      <c r="O13" s="17">
        <f t="shared" si="10"/>
        <v>10620.60557</v>
      </c>
      <c r="P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ht="30.0" customHeight="1">
      <c r="B15" s="10" t="s">
        <v>30</v>
      </c>
      <c r="C15" s="10" t="str">
        <f t="shared" ref="C15:O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BPR</v>
      </c>
      <c r="O15" s="10" t="str">
        <f t="shared" si="11"/>
        <v>TOTAL SISTEMA</v>
      </c>
      <c r="P15" s="10"/>
    </row>
    <row r="16" ht="19.5" customHeight="1">
      <c r="B16" s="19" t="s">
        <v>319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/>
    </row>
    <row r="17" ht="19.5" customHeight="1">
      <c r="B17" s="26" t="s">
        <v>32</v>
      </c>
      <c r="C17" s="27">
        <f t="shared" ref="C17:O17" si="12">C16*C10</f>
        <v>332055.4992</v>
      </c>
      <c r="D17" s="27">
        <f t="shared" si="12"/>
        <v>420424.3242</v>
      </c>
      <c r="E17" s="27">
        <f t="shared" si="12"/>
        <v>415131.1668</v>
      </c>
      <c r="F17" s="27">
        <f t="shared" si="12"/>
        <v>253439.7124</v>
      </c>
      <c r="G17" s="27">
        <f t="shared" si="12"/>
        <v>241590.6199</v>
      </c>
      <c r="H17" s="27">
        <f t="shared" si="12"/>
        <v>163018.9833</v>
      </c>
      <c r="I17" s="27">
        <f t="shared" si="12"/>
        <v>78870.35864</v>
      </c>
      <c r="J17" s="27">
        <f t="shared" si="12"/>
        <v>125931.1655</v>
      </c>
      <c r="K17" s="27">
        <f t="shared" si="12"/>
        <v>1420.905579</v>
      </c>
      <c r="L17" s="27">
        <f t="shared" si="12"/>
        <v>142374.9249</v>
      </c>
      <c r="M17" s="27">
        <f t="shared" si="12"/>
        <v>25182.77458</v>
      </c>
      <c r="N17" s="27">
        <f t="shared" si="12"/>
        <v>50445.3236</v>
      </c>
      <c r="O17" s="27">
        <f t="shared" si="12"/>
        <v>2249885.759</v>
      </c>
      <c r="P17" s="27"/>
    </row>
    <row r="18" ht="29.25" customHeight="1">
      <c r="B18" s="29" t="s">
        <v>320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/>
    </row>
    <row r="19" ht="21.0" customHeight="1">
      <c r="B19" s="26" t="s">
        <v>34</v>
      </c>
      <c r="C19" s="27">
        <f t="shared" ref="C19:O19" si="13">C9*C18</f>
        <v>440384.7808</v>
      </c>
      <c r="D19" s="27">
        <f t="shared" si="13"/>
        <v>913258.1447</v>
      </c>
      <c r="E19" s="27">
        <f t="shared" si="13"/>
        <v>755113.5108</v>
      </c>
      <c r="F19" s="27">
        <f t="shared" si="13"/>
        <v>292530.7252</v>
      </c>
      <c r="G19" s="27">
        <f t="shared" si="13"/>
        <v>210925.7864</v>
      </c>
      <c r="H19" s="27">
        <f t="shared" si="13"/>
        <v>263680.5028</v>
      </c>
      <c r="I19" s="27">
        <f t="shared" si="13"/>
        <v>75107.22301</v>
      </c>
      <c r="J19" s="27">
        <f t="shared" si="13"/>
        <v>138581.0703</v>
      </c>
      <c r="K19" s="27">
        <f t="shared" si="13"/>
        <v>2228.204111</v>
      </c>
      <c r="L19" s="27">
        <f t="shared" si="13"/>
        <v>249759.8064</v>
      </c>
      <c r="M19" s="27">
        <f t="shared" si="13"/>
        <v>51099.69411</v>
      </c>
      <c r="N19" s="27">
        <f t="shared" si="13"/>
        <v>65726.19527</v>
      </c>
      <c r="O19" s="27">
        <f t="shared" si="13"/>
        <v>3458395.644</v>
      </c>
      <c r="P19" s="27"/>
    </row>
    <row r="20" ht="31.5" customHeight="1">
      <c r="B20" s="29" t="s">
        <v>321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/>
      <c r="R20" s="32"/>
    </row>
    <row r="21" ht="20.25" customHeight="1">
      <c r="B21" s="26" t="s">
        <v>36</v>
      </c>
      <c r="C21" s="27">
        <f t="shared" ref="C21:O21" si="14">C20*C4</f>
        <v>1598444.138</v>
      </c>
      <c r="D21" s="27">
        <f t="shared" si="14"/>
        <v>2184007.42</v>
      </c>
      <c r="E21" s="27">
        <f t="shared" si="14"/>
        <v>1934857.823</v>
      </c>
      <c r="F21" s="27">
        <f t="shared" si="14"/>
        <v>1369811.725</v>
      </c>
      <c r="G21" s="27">
        <f t="shared" si="14"/>
        <v>1136331.494</v>
      </c>
      <c r="H21" s="27">
        <f t="shared" si="14"/>
        <v>909051.2803</v>
      </c>
      <c r="I21" s="27">
        <f t="shared" si="14"/>
        <v>628414.9611</v>
      </c>
      <c r="J21" s="27">
        <f t="shared" si="14"/>
        <v>951905.6133</v>
      </c>
      <c r="K21" s="27">
        <f t="shared" si="14"/>
        <v>9550.017279</v>
      </c>
      <c r="L21" s="27">
        <f t="shared" si="14"/>
        <v>1028434.042</v>
      </c>
      <c r="M21" s="27">
        <f t="shared" si="14"/>
        <v>242845.2089</v>
      </c>
      <c r="N21" s="27">
        <f t="shared" si="14"/>
        <v>482200.6534</v>
      </c>
      <c r="O21" s="27">
        <f t="shared" si="14"/>
        <v>12475854.37</v>
      </c>
      <c r="P21" s="27"/>
    </row>
    <row r="22" ht="32.25" customHeight="1">
      <c r="B22" s="29" t="s">
        <v>322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ht="42.75" customHeight="1">
      <c r="B24" s="23" t="s">
        <v>39</v>
      </c>
      <c r="C24" s="23" t="str">
        <f t="shared" ref="C24:O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BPR</v>
      </c>
      <c r="O24" s="23" t="str">
        <f t="shared" si="15"/>
        <v>TOTAL SISTEMA</v>
      </c>
      <c r="P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ht="29.25" customHeight="1">
      <c r="B26" s="39" t="s">
        <v>41</v>
      </c>
      <c r="C26" s="27">
        <f t="shared" ref="C26:O26" si="16">C5-C21</f>
        <v>5080119.263</v>
      </c>
      <c r="D26" s="27">
        <f t="shared" si="16"/>
        <v>7498757.741</v>
      </c>
      <c r="E26" s="27">
        <f t="shared" si="16"/>
        <v>5065702.514</v>
      </c>
      <c r="F26" s="27">
        <f t="shared" si="16"/>
        <v>4498433.088</v>
      </c>
      <c r="G26" s="27">
        <f t="shared" si="16"/>
        <v>3553397.106</v>
      </c>
      <c r="H26" s="27">
        <f t="shared" si="16"/>
        <v>2383805.462</v>
      </c>
      <c r="I26" s="27">
        <f t="shared" si="16"/>
        <v>1139757.997</v>
      </c>
      <c r="J26" s="27">
        <f t="shared" si="16"/>
        <v>2241843.537</v>
      </c>
      <c r="K26" s="27">
        <f t="shared" si="16"/>
        <v>44885.26493</v>
      </c>
      <c r="L26" s="27">
        <f t="shared" si="16"/>
        <v>2162889.977</v>
      </c>
      <c r="M26" s="27">
        <f t="shared" si="16"/>
        <v>331083.3457</v>
      </c>
      <c r="N26" s="27">
        <f t="shared" si="16"/>
        <v>176174.6553</v>
      </c>
      <c r="O26" s="27">
        <f t="shared" si="16"/>
        <v>34176849.95</v>
      </c>
      <c r="P26" s="27"/>
    </row>
    <row r="27" ht="18.75" customHeight="1">
      <c r="B27" s="40" t="s">
        <v>42</v>
      </c>
      <c r="C27" s="41">
        <f t="shared" ref="C27:O27" si="17">C26/C17</f>
        <v>15.29900657</v>
      </c>
      <c r="D27" s="41">
        <f t="shared" si="17"/>
        <v>17.8361653</v>
      </c>
      <c r="E27" s="41">
        <f t="shared" si="17"/>
        <v>12.20265526</v>
      </c>
      <c r="F27" s="41">
        <f t="shared" si="17"/>
        <v>17.74951939</v>
      </c>
      <c r="G27" s="41">
        <f t="shared" si="17"/>
        <v>14.70834053</v>
      </c>
      <c r="H27" s="41">
        <f t="shared" si="17"/>
        <v>14.62287038</v>
      </c>
      <c r="I27" s="41">
        <f t="shared" si="17"/>
        <v>14.45103099</v>
      </c>
      <c r="J27" s="41">
        <f t="shared" si="17"/>
        <v>17.80213443</v>
      </c>
      <c r="K27" s="41">
        <f t="shared" si="17"/>
        <v>31.58919608</v>
      </c>
      <c r="L27" s="41">
        <f t="shared" si="17"/>
        <v>15.19150917</v>
      </c>
      <c r="M27" s="41">
        <f t="shared" si="17"/>
        <v>13.14721476</v>
      </c>
      <c r="N27" s="41">
        <f t="shared" si="17"/>
        <v>3.492388247</v>
      </c>
      <c r="O27" s="41">
        <f t="shared" si="17"/>
        <v>15.19048237</v>
      </c>
      <c r="P27" s="41"/>
    </row>
    <row r="28" ht="18.75" customHeight="1">
      <c r="B28" s="40" t="s">
        <v>43</v>
      </c>
      <c r="C28" s="41">
        <f t="shared" ref="C28:O28" si="18">((C26)/C10)*100</f>
        <v>44.36711905</v>
      </c>
      <c r="D28" s="41">
        <f t="shared" si="18"/>
        <v>51.72487936</v>
      </c>
      <c r="E28" s="41">
        <f t="shared" si="18"/>
        <v>35.38770024</v>
      </c>
      <c r="F28" s="41">
        <f t="shared" si="18"/>
        <v>51.47360622</v>
      </c>
      <c r="G28" s="41">
        <f t="shared" si="18"/>
        <v>42.65418754</v>
      </c>
      <c r="H28" s="41">
        <f t="shared" si="18"/>
        <v>42.4063241</v>
      </c>
      <c r="I28" s="41">
        <f t="shared" si="18"/>
        <v>41.90798987</v>
      </c>
      <c r="J28" s="41">
        <f t="shared" si="18"/>
        <v>51.62618984</v>
      </c>
      <c r="K28" s="41">
        <f t="shared" si="18"/>
        <v>91.60866863</v>
      </c>
      <c r="L28" s="41">
        <f t="shared" si="18"/>
        <v>44.05537658</v>
      </c>
      <c r="M28" s="41">
        <f t="shared" si="18"/>
        <v>38.12692281</v>
      </c>
      <c r="N28" s="41">
        <f t="shared" si="18"/>
        <v>10.12792592</v>
      </c>
      <c r="O28" s="41">
        <f t="shared" si="18"/>
        <v>44.05239887</v>
      </c>
      <c r="P28" s="41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ht="28.5" customHeight="1">
      <c r="B30" s="39" t="s">
        <v>45</v>
      </c>
      <c r="C30" s="27">
        <f t="shared" ref="C30:O30" si="19">C6-(0.4*C7)+C19-C21</f>
        <v>1664360.364</v>
      </c>
      <c r="D30" s="27">
        <f t="shared" si="19"/>
        <v>4092297.826</v>
      </c>
      <c r="E30" s="27">
        <f t="shared" si="19"/>
        <v>1960940.573</v>
      </c>
      <c r="F30" s="27">
        <f t="shared" si="19"/>
        <v>1781373.1</v>
      </c>
      <c r="G30" s="27">
        <f t="shared" si="19"/>
        <v>1045798.989</v>
      </c>
      <c r="H30" s="27">
        <f t="shared" si="19"/>
        <v>1254410.244</v>
      </c>
      <c r="I30" s="27">
        <f t="shared" si="19"/>
        <v>667186.3479</v>
      </c>
      <c r="J30" s="27">
        <f t="shared" si="19"/>
        <v>506020.8457</v>
      </c>
      <c r="K30" s="27">
        <f t="shared" si="19"/>
        <v>44639.46062</v>
      </c>
      <c r="L30" s="27">
        <f t="shared" si="19"/>
        <v>518148.0845</v>
      </c>
      <c r="M30" s="27">
        <f t="shared" si="19"/>
        <v>152698.6444</v>
      </c>
      <c r="N30" s="27">
        <f t="shared" si="19"/>
        <v>54615.31966</v>
      </c>
      <c r="O30" s="27">
        <f t="shared" si="19"/>
        <v>13742489.8</v>
      </c>
      <c r="P30" s="27"/>
    </row>
    <row r="31" ht="18.75" customHeight="1">
      <c r="B31" s="40" t="s">
        <v>42</v>
      </c>
      <c r="C31" s="41">
        <f t="shared" ref="C31:O31" si="20">C30/C17</f>
        <v>5.012295741</v>
      </c>
      <c r="D31" s="41">
        <f t="shared" si="20"/>
        <v>9.733732304</v>
      </c>
      <c r="E31" s="41">
        <f t="shared" si="20"/>
        <v>4.723665024</v>
      </c>
      <c r="F31" s="41">
        <f t="shared" si="20"/>
        <v>7.028784414</v>
      </c>
      <c r="G31" s="41">
        <f t="shared" si="20"/>
        <v>4.328806264</v>
      </c>
      <c r="H31" s="41">
        <f t="shared" si="20"/>
        <v>7.694872211</v>
      </c>
      <c r="I31" s="41">
        <f t="shared" si="20"/>
        <v>8.459278737</v>
      </c>
      <c r="J31" s="41">
        <f t="shared" si="20"/>
        <v>4.01823364</v>
      </c>
      <c r="K31" s="41">
        <f t="shared" si="20"/>
        <v>31.41620477</v>
      </c>
      <c r="L31" s="41">
        <f t="shared" si="20"/>
        <v>3.639321213</v>
      </c>
      <c r="M31" s="41">
        <f t="shared" si="20"/>
        <v>6.063614789</v>
      </c>
      <c r="N31" s="41">
        <f t="shared" si="20"/>
        <v>1.082663679</v>
      </c>
      <c r="O31" s="41">
        <f t="shared" si="20"/>
        <v>6.108083376</v>
      </c>
      <c r="P31" s="41"/>
    </row>
    <row r="32" ht="18.75" customHeight="1">
      <c r="B32" s="40" t="s">
        <v>43</v>
      </c>
      <c r="C32" s="41">
        <f t="shared" ref="C32:O32" si="21">((C30/C10)*100)</f>
        <v>14.53565765</v>
      </c>
      <c r="D32" s="41">
        <f t="shared" si="21"/>
        <v>28.22782368</v>
      </c>
      <c r="E32" s="41">
        <f t="shared" si="21"/>
        <v>13.69862857</v>
      </c>
      <c r="F32" s="41">
        <f t="shared" si="21"/>
        <v>20.3834748</v>
      </c>
      <c r="G32" s="41">
        <f t="shared" si="21"/>
        <v>12.55353817</v>
      </c>
      <c r="H32" s="41">
        <f t="shared" si="21"/>
        <v>22.31512941</v>
      </c>
      <c r="I32" s="41">
        <f t="shared" si="21"/>
        <v>24.53190834</v>
      </c>
      <c r="J32" s="41">
        <f t="shared" si="21"/>
        <v>11.65287756</v>
      </c>
      <c r="K32" s="41">
        <f t="shared" si="21"/>
        <v>91.10699384</v>
      </c>
      <c r="L32" s="41">
        <f t="shared" si="21"/>
        <v>10.55403152</v>
      </c>
      <c r="M32" s="41">
        <f t="shared" si="21"/>
        <v>17.58448289</v>
      </c>
      <c r="N32" s="41">
        <f t="shared" si="21"/>
        <v>3.13972467</v>
      </c>
      <c r="O32" s="41">
        <f t="shared" si="21"/>
        <v>17.71344179</v>
      </c>
      <c r="P32" s="41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B78" s="51" t="s">
        <v>48</v>
      </c>
      <c r="O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8.71"/>
    <col customWidth="1" min="12" max="13" width="8.71"/>
    <col customWidth="1" min="14" max="14" width="9.86"/>
    <col customWidth="1" min="15" max="15" width="19.71"/>
    <col customWidth="1" min="16" max="31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27.0" customHeight="1">
      <c r="A2" s="7"/>
      <c r="B2" s="8" t="s">
        <v>296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  <c r="P3" s="11"/>
    </row>
    <row r="4" ht="18.0" customHeight="1">
      <c r="A4" s="7"/>
      <c r="B4" s="12" t="s">
        <v>20</v>
      </c>
      <c r="C4" s="54">
        <f t="shared" ref="C4:O4" si="1">+Q4</f>
        <v>33908513.61</v>
      </c>
      <c r="D4" s="54">
        <f t="shared" si="1"/>
        <v>47677592.19</v>
      </c>
      <c r="E4" s="54">
        <f t="shared" si="1"/>
        <v>41142939.1</v>
      </c>
      <c r="F4" s="54">
        <f t="shared" si="1"/>
        <v>29201031.26</v>
      </c>
      <c r="G4" s="54">
        <f t="shared" si="1"/>
        <v>24454772.53</v>
      </c>
      <c r="H4" s="54">
        <f t="shared" si="1"/>
        <v>19202353.81</v>
      </c>
      <c r="I4" s="54">
        <f t="shared" si="1"/>
        <v>13537531.92</v>
      </c>
      <c r="J4" s="54">
        <f t="shared" si="1"/>
        <v>20347532.98</v>
      </c>
      <c r="K4" s="54">
        <f t="shared" si="1"/>
        <v>200032.1537</v>
      </c>
      <c r="L4" s="54">
        <f t="shared" si="1"/>
        <v>22166831.23</v>
      </c>
      <c r="M4" s="54">
        <f t="shared" si="1"/>
        <v>5152592.387</v>
      </c>
      <c r="N4" s="54">
        <f t="shared" si="1"/>
        <v>10288909.18</v>
      </c>
      <c r="O4" s="54">
        <f t="shared" si="1"/>
        <v>267280632.4</v>
      </c>
      <c r="Q4" s="72">
        <v>3.390851360631E7</v>
      </c>
      <c r="R4" s="72">
        <v>4.767759219338E7</v>
      </c>
      <c r="S4" s="72">
        <v>4.114293910225E7</v>
      </c>
      <c r="T4" s="72">
        <v>2.9201031257009998E7</v>
      </c>
      <c r="U4" s="72">
        <v>2.4454772525259998E7</v>
      </c>
      <c r="V4" s="72">
        <v>1.92023538137E7</v>
      </c>
      <c r="W4" s="72">
        <v>1.353753192152E7</v>
      </c>
      <c r="X4" s="72">
        <v>2.034753298116E7</v>
      </c>
      <c r="Y4" s="72">
        <v>200032.15368000002</v>
      </c>
      <c r="Z4" s="72">
        <v>2.21668312343E7</v>
      </c>
      <c r="AA4" s="72">
        <v>5152592.387069999</v>
      </c>
      <c r="AB4" s="72">
        <v>1.0288909175590001E7</v>
      </c>
      <c r="AC4" s="72">
        <v>2.6728063235123003E8</v>
      </c>
      <c r="AD4" s="13">
        <v>0.0</v>
      </c>
      <c r="AE4" s="13">
        <v>0.0</v>
      </c>
    </row>
    <row r="5" ht="18.0" customHeight="1">
      <c r="A5" s="7"/>
      <c r="B5" s="12" t="s">
        <v>21</v>
      </c>
      <c r="C5" s="14">
        <f t="shared" ref="C5:O5" si="2">C6+C8-(C7*0.4)-(C9*0.3)</f>
        <v>6532313.018</v>
      </c>
      <c r="D5" s="14">
        <f t="shared" si="2"/>
        <v>10193578.76</v>
      </c>
      <c r="E5" s="14">
        <f t="shared" si="2"/>
        <v>7187483.09</v>
      </c>
      <c r="F5" s="14">
        <f t="shared" si="2"/>
        <v>5903653.045</v>
      </c>
      <c r="G5" s="14">
        <f t="shared" si="2"/>
        <v>4815078.49</v>
      </c>
      <c r="H5" s="14">
        <f t="shared" si="2"/>
        <v>3005081.91</v>
      </c>
      <c r="I5" s="14">
        <f t="shared" si="2"/>
        <v>1963751.256</v>
      </c>
      <c r="J5" s="14">
        <f t="shared" si="2"/>
        <v>3331440.326</v>
      </c>
      <c r="K5" s="14">
        <f t="shared" si="2"/>
        <v>52343.20291</v>
      </c>
      <c r="L5" s="14">
        <f t="shared" si="2"/>
        <v>3390812.288</v>
      </c>
      <c r="M5" s="14">
        <f t="shared" si="2"/>
        <v>588466.5338</v>
      </c>
      <c r="N5" s="14">
        <f t="shared" si="2"/>
        <v>677521.904</v>
      </c>
      <c r="O5" s="14">
        <f t="shared" si="2"/>
        <v>47641523.82</v>
      </c>
      <c r="P5" s="14"/>
      <c r="Q5" s="70">
        <v>3496368.53077</v>
      </c>
      <c r="R5" s="70">
        <v>8309379.36355</v>
      </c>
      <c r="S5" s="70">
        <v>3815094.01179</v>
      </c>
      <c r="T5" s="70">
        <v>3561892.92215</v>
      </c>
      <c r="U5" s="70">
        <v>3056317.8151999996</v>
      </c>
      <c r="V5" s="70">
        <v>1954443.92601</v>
      </c>
      <c r="W5" s="70">
        <v>1469292.3881700002</v>
      </c>
      <c r="X5" s="70">
        <v>1376086.10646</v>
      </c>
      <c r="Y5" s="70">
        <v>69200.04835</v>
      </c>
      <c r="Z5" s="70">
        <v>2065341.36885</v>
      </c>
      <c r="AA5" s="70">
        <v>397869.46356</v>
      </c>
      <c r="AB5" s="70">
        <v>506049.09829</v>
      </c>
      <c r="AC5" s="70">
        <v>3.007733504315E7</v>
      </c>
      <c r="AD5" s="13">
        <v>0.0</v>
      </c>
      <c r="AE5" s="13">
        <v>0.0</v>
      </c>
    </row>
    <row r="6" ht="18.0" customHeight="1">
      <c r="A6" s="7"/>
      <c r="B6" s="17" t="s">
        <v>22</v>
      </c>
      <c r="C6" s="18">
        <f t="shared" ref="C6:O6" si="3">+Q5</f>
        <v>3496368.531</v>
      </c>
      <c r="D6" s="18">
        <f t="shared" si="3"/>
        <v>8309379.364</v>
      </c>
      <c r="E6" s="18">
        <f t="shared" si="3"/>
        <v>3815094.012</v>
      </c>
      <c r="F6" s="18">
        <f t="shared" si="3"/>
        <v>3561892.922</v>
      </c>
      <c r="G6" s="18">
        <f t="shared" si="3"/>
        <v>3056317.815</v>
      </c>
      <c r="H6" s="18">
        <f t="shared" si="3"/>
        <v>1954443.926</v>
      </c>
      <c r="I6" s="18">
        <f t="shared" si="3"/>
        <v>1469292.388</v>
      </c>
      <c r="J6" s="18">
        <f t="shared" si="3"/>
        <v>1376086.106</v>
      </c>
      <c r="K6" s="18">
        <f t="shared" si="3"/>
        <v>69200.04835</v>
      </c>
      <c r="L6" s="18">
        <f t="shared" si="3"/>
        <v>2065341.369</v>
      </c>
      <c r="M6" s="18">
        <f t="shared" si="3"/>
        <v>397869.4636</v>
      </c>
      <c r="N6" s="18">
        <f t="shared" si="3"/>
        <v>506049.0983</v>
      </c>
      <c r="O6" s="18">
        <f t="shared" si="3"/>
        <v>30077335.04</v>
      </c>
      <c r="P6" s="17"/>
      <c r="Q6" s="69">
        <v>2064725.44449</v>
      </c>
      <c r="R6" s="69">
        <v>5730832.04245</v>
      </c>
      <c r="S6" s="69">
        <v>2307970.20046</v>
      </c>
      <c r="T6" s="69">
        <v>2296688.3085100004</v>
      </c>
      <c r="U6" s="69">
        <v>2079419.77384</v>
      </c>
      <c r="V6" s="69">
        <v>1035801.52563</v>
      </c>
      <c r="W6" s="69">
        <v>812028.76652</v>
      </c>
      <c r="X6" s="69">
        <v>689703.7497</v>
      </c>
      <c r="Y6" s="69">
        <v>48660.214340000006</v>
      </c>
      <c r="Z6" s="69">
        <v>1589759.0361300001</v>
      </c>
      <c r="AA6" s="69">
        <v>224278.39301</v>
      </c>
      <c r="AB6" s="69">
        <v>175730.0</v>
      </c>
      <c r="AC6" s="69">
        <v>1.9055597455080003E7</v>
      </c>
      <c r="AD6" s="13">
        <v>0.0</v>
      </c>
      <c r="AE6" s="13">
        <v>0.0</v>
      </c>
    </row>
    <row r="7" ht="18.0" customHeight="1">
      <c r="A7" s="7"/>
      <c r="B7" s="19" t="s">
        <v>23</v>
      </c>
      <c r="C7" s="18">
        <f t="shared" ref="C7:O7" si="4">+Q6</f>
        <v>2064725.444</v>
      </c>
      <c r="D7" s="18">
        <f t="shared" si="4"/>
        <v>5730832.042</v>
      </c>
      <c r="E7" s="18">
        <f t="shared" si="4"/>
        <v>2307970.2</v>
      </c>
      <c r="F7" s="18">
        <f t="shared" si="4"/>
        <v>2296688.309</v>
      </c>
      <c r="G7" s="18">
        <f t="shared" si="4"/>
        <v>2079419.774</v>
      </c>
      <c r="H7" s="18">
        <f t="shared" si="4"/>
        <v>1035801.526</v>
      </c>
      <c r="I7" s="18">
        <f t="shared" si="4"/>
        <v>812028.7665</v>
      </c>
      <c r="J7" s="18">
        <f t="shared" si="4"/>
        <v>689703.7497</v>
      </c>
      <c r="K7" s="18">
        <f t="shared" si="4"/>
        <v>48660.21434</v>
      </c>
      <c r="L7" s="18">
        <f t="shared" si="4"/>
        <v>1589759.036</v>
      </c>
      <c r="M7" s="18">
        <f t="shared" si="4"/>
        <v>224278.393</v>
      </c>
      <c r="N7" s="18">
        <f t="shared" si="4"/>
        <v>175730</v>
      </c>
      <c r="O7" s="18">
        <f t="shared" si="4"/>
        <v>19055597.46</v>
      </c>
      <c r="P7" s="17"/>
      <c r="Q7" s="70">
        <v>4052247.6378699997</v>
      </c>
      <c r="R7" s="70">
        <v>4561217.990449999</v>
      </c>
      <c r="S7" s="70">
        <v>4564633.00435</v>
      </c>
      <c r="T7" s="70">
        <v>3387938.4483000003</v>
      </c>
      <c r="U7" s="70">
        <v>2679587.2672800003</v>
      </c>
      <c r="V7" s="70">
        <v>1552474.73198</v>
      </c>
      <c r="W7" s="70">
        <v>851061.26589</v>
      </c>
      <c r="X7" s="70">
        <v>2291747.92748</v>
      </c>
      <c r="Y7" s="70">
        <v>3608.22885</v>
      </c>
      <c r="Z7" s="70">
        <v>2022060.30773</v>
      </c>
      <c r="AA7" s="70">
        <v>305742.28619</v>
      </c>
      <c r="AB7" s="70">
        <v>242875.88931</v>
      </c>
      <c r="AC7" s="70">
        <v>2.651519498568E7</v>
      </c>
      <c r="AD7" s="13">
        <v>0.0</v>
      </c>
      <c r="AE7" s="13">
        <v>0.0</v>
      </c>
    </row>
    <row r="8" ht="18.0" customHeight="1">
      <c r="A8" s="7"/>
      <c r="B8" s="17" t="s">
        <v>24</v>
      </c>
      <c r="C8" s="18">
        <f t="shared" ref="C8:O8" si="5">+Q7</f>
        <v>4052247.638</v>
      </c>
      <c r="D8" s="18">
        <f t="shared" si="5"/>
        <v>4561217.99</v>
      </c>
      <c r="E8" s="18">
        <f t="shared" si="5"/>
        <v>4564633.004</v>
      </c>
      <c r="F8" s="18">
        <f t="shared" si="5"/>
        <v>3387938.448</v>
      </c>
      <c r="G8" s="18">
        <f t="shared" si="5"/>
        <v>2679587.267</v>
      </c>
      <c r="H8" s="18">
        <f t="shared" si="5"/>
        <v>1552474.732</v>
      </c>
      <c r="I8" s="18">
        <f t="shared" si="5"/>
        <v>851061.2659</v>
      </c>
      <c r="J8" s="18">
        <f t="shared" si="5"/>
        <v>2291747.927</v>
      </c>
      <c r="K8" s="18">
        <f t="shared" si="5"/>
        <v>3608.22885</v>
      </c>
      <c r="L8" s="18">
        <f t="shared" si="5"/>
        <v>2022060.308</v>
      </c>
      <c r="M8" s="18">
        <f t="shared" si="5"/>
        <v>305742.2862</v>
      </c>
      <c r="N8" s="18">
        <f t="shared" si="5"/>
        <v>242875.8893</v>
      </c>
      <c r="O8" s="18">
        <f t="shared" si="5"/>
        <v>26515194.99</v>
      </c>
      <c r="P8" s="17"/>
      <c r="Q8" s="69">
        <v>634709.90956</v>
      </c>
      <c r="R8" s="69">
        <v>1282285.9339700001</v>
      </c>
      <c r="S8" s="69">
        <v>896852.82025</v>
      </c>
      <c r="T8" s="69">
        <v>425010.0058</v>
      </c>
      <c r="U8" s="69">
        <v>296862.27573</v>
      </c>
      <c r="V8" s="69">
        <v>291720.46060000005</v>
      </c>
      <c r="W8" s="69">
        <v>105969.63938</v>
      </c>
      <c r="X8" s="69">
        <v>201707.35945</v>
      </c>
      <c r="Y8" s="69">
        <v>3336.62852</v>
      </c>
      <c r="Z8" s="69">
        <v>202285.91295</v>
      </c>
      <c r="AA8" s="69">
        <v>84779.52906999999</v>
      </c>
      <c r="AB8" s="69">
        <v>3703.61193</v>
      </c>
      <c r="AC8" s="69">
        <v>4429224.0872100005</v>
      </c>
      <c r="AD8" s="13">
        <v>0.0</v>
      </c>
      <c r="AE8" s="13">
        <v>0.0</v>
      </c>
    </row>
    <row r="9" ht="18.0" customHeight="1">
      <c r="A9" s="7"/>
      <c r="B9" s="19" t="s">
        <v>25</v>
      </c>
      <c r="C9" s="18">
        <f t="shared" ref="C9:O9" si="6">+Q8</f>
        <v>634709.9096</v>
      </c>
      <c r="D9" s="18">
        <f t="shared" si="6"/>
        <v>1282285.934</v>
      </c>
      <c r="E9" s="18">
        <f t="shared" si="6"/>
        <v>896852.8203</v>
      </c>
      <c r="F9" s="18">
        <f t="shared" si="6"/>
        <v>425010.0058</v>
      </c>
      <c r="G9" s="18">
        <f t="shared" si="6"/>
        <v>296862.2757</v>
      </c>
      <c r="H9" s="18">
        <f t="shared" si="6"/>
        <v>291720.4606</v>
      </c>
      <c r="I9" s="18">
        <f t="shared" si="6"/>
        <v>105969.6394</v>
      </c>
      <c r="J9" s="18">
        <f t="shared" si="6"/>
        <v>201707.3595</v>
      </c>
      <c r="K9" s="18">
        <f t="shared" si="6"/>
        <v>3336.62852</v>
      </c>
      <c r="L9" s="18">
        <f t="shared" si="6"/>
        <v>202285.913</v>
      </c>
      <c r="M9" s="18">
        <f t="shared" si="6"/>
        <v>84779.52907</v>
      </c>
      <c r="N9" s="18">
        <f t="shared" si="6"/>
        <v>3703.61193</v>
      </c>
      <c r="O9" s="18">
        <f t="shared" si="6"/>
        <v>4429224.087</v>
      </c>
      <c r="P9" s="17"/>
      <c r="Q9" s="69">
        <v>4397073.55343</v>
      </c>
      <c r="R9" s="69">
        <v>3337210.4824</v>
      </c>
      <c r="S9" s="69">
        <v>4520798.60757</v>
      </c>
      <c r="T9" s="69">
        <v>4123997.79058</v>
      </c>
      <c r="U9" s="69">
        <v>3025165.9882199997</v>
      </c>
      <c r="V9" s="69">
        <v>2303995.0463</v>
      </c>
      <c r="W9" s="69">
        <v>1042329.895</v>
      </c>
      <c r="X9" s="69">
        <v>9882.96436</v>
      </c>
      <c r="Y9" s="69">
        <v>28173.08615</v>
      </c>
      <c r="Z9" s="69">
        <v>795821.11879</v>
      </c>
      <c r="AA9" s="69">
        <v>356625.30900999997</v>
      </c>
      <c r="AB9" s="69">
        <v>30090.13536</v>
      </c>
      <c r="AC9" s="69">
        <v>2.3971163977169998E7</v>
      </c>
      <c r="AD9" s="13">
        <v>0.0</v>
      </c>
      <c r="AE9" s="13">
        <v>0.0</v>
      </c>
    </row>
    <row r="10" ht="18.0" customHeight="1">
      <c r="A10" s="7"/>
      <c r="B10" s="12" t="s">
        <v>26</v>
      </c>
      <c r="C10" s="14">
        <f t="shared" ref="C10:O10" si="7">SUM(C11:C13)</f>
        <v>11140815.12</v>
      </c>
      <c r="D10" s="14">
        <f t="shared" si="7"/>
        <v>14484461.35</v>
      </c>
      <c r="E10" s="14">
        <f t="shared" si="7"/>
        <v>14093104.21</v>
      </c>
      <c r="F10" s="14">
        <f t="shared" si="7"/>
        <v>8599169.647</v>
      </c>
      <c r="G10" s="14">
        <f t="shared" si="7"/>
        <v>7708931.7</v>
      </c>
      <c r="H10" s="14">
        <f t="shared" si="7"/>
        <v>5664027.043</v>
      </c>
      <c r="I10" s="14">
        <f t="shared" si="7"/>
        <v>2773777.19</v>
      </c>
      <c r="J10" s="14">
        <f t="shared" si="7"/>
        <v>4405922.514</v>
      </c>
      <c r="K10" s="14">
        <f t="shared" si="7"/>
        <v>52238.43405</v>
      </c>
      <c r="L10" s="14">
        <f t="shared" si="7"/>
        <v>4958232.88</v>
      </c>
      <c r="M10" s="14">
        <f t="shared" si="7"/>
        <v>882939.4448</v>
      </c>
      <c r="N10" s="14">
        <f t="shared" si="7"/>
        <v>1781349.422</v>
      </c>
      <c r="O10" s="14">
        <f t="shared" si="7"/>
        <v>76544968.95</v>
      </c>
      <c r="P10" s="14"/>
      <c r="Q10" s="69">
        <v>6743046.1762</v>
      </c>
      <c r="R10" s="69">
        <v>1.1147166317879999E7</v>
      </c>
      <c r="S10" s="69">
        <v>9568897.6043</v>
      </c>
      <c r="T10" s="69">
        <v>4472719.916060001</v>
      </c>
      <c r="U10" s="69">
        <v>4682656.791449999</v>
      </c>
      <c r="V10" s="69">
        <v>3359998.82586</v>
      </c>
      <c r="W10" s="69">
        <v>1727953.38243</v>
      </c>
      <c r="X10" s="69">
        <v>4395508.31096</v>
      </c>
      <c r="Y10" s="69">
        <v>24053.29399</v>
      </c>
      <c r="Z10" s="69">
        <v>4162154.20555</v>
      </c>
      <c r="AA10" s="69">
        <v>525743.91257</v>
      </c>
      <c r="AB10" s="69">
        <v>1750983.31232</v>
      </c>
      <c r="AC10" s="69">
        <v>5.256088204957E7</v>
      </c>
      <c r="AD10" s="13">
        <v>0.0</v>
      </c>
      <c r="AE10" s="13">
        <v>0.0</v>
      </c>
    </row>
    <row r="11" ht="18.0" customHeight="1">
      <c r="A11" s="7"/>
      <c r="B11" s="17" t="s">
        <v>27</v>
      </c>
      <c r="C11" s="18">
        <f t="shared" ref="C11:O11" si="8">+Q9</f>
        <v>4397073.553</v>
      </c>
      <c r="D11" s="18">
        <f t="shared" si="8"/>
        <v>3337210.482</v>
      </c>
      <c r="E11" s="18">
        <f t="shared" si="8"/>
        <v>4520798.608</v>
      </c>
      <c r="F11" s="18">
        <f t="shared" si="8"/>
        <v>4123997.791</v>
      </c>
      <c r="G11" s="18">
        <f t="shared" si="8"/>
        <v>3025165.988</v>
      </c>
      <c r="H11" s="18">
        <f t="shared" si="8"/>
        <v>2303995.046</v>
      </c>
      <c r="I11" s="18">
        <f t="shared" si="8"/>
        <v>1042329.895</v>
      </c>
      <c r="J11" s="18">
        <f t="shared" si="8"/>
        <v>9882.96436</v>
      </c>
      <c r="K11" s="18">
        <f t="shared" si="8"/>
        <v>28173.08615</v>
      </c>
      <c r="L11" s="18">
        <f t="shared" si="8"/>
        <v>795821.1188</v>
      </c>
      <c r="M11" s="18">
        <f t="shared" si="8"/>
        <v>356625.309</v>
      </c>
      <c r="N11" s="18">
        <f t="shared" si="8"/>
        <v>30090.13536</v>
      </c>
      <c r="O11" s="18">
        <f t="shared" si="8"/>
        <v>23971163.98</v>
      </c>
      <c r="P11" s="17"/>
      <c r="Q11" s="69">
        <v>695.3876700000001</v>
      </c>
      <c r="R11" s="69">
        <v>84.54607</v>
      </c>
      <c r="S11" s="69">
        <v>3408.00157</v>
      </c>
      <c r="T11" s="69">
        <v>2451.94053</v>
      </c>
      <c r="U11" s="69">
        <v>1108.92031</v>
      </c>
      <c r="V11" s="69">
        <v>33.1706</v>
      </c>
      <c r="W11" s="69">
        <v>3493.91304</v>
      </c>
      <c r="X11" s="69">
        <v>531.23915</v>
      </c>
      <c r="Y11" s="69">
        <v>12.05391</v>
      </c>
      <c r="Z11" s="69">
        <v>257.55607000000003</v>
      </c>
      <c r="AA11" s="69">
        <v>570.22324</v>
      </c>
      <c r="AB11" s="69">
        <v>275.97413</v>
      </c>
      <c r="AC11" s="69">
        <v>12922.92629</v>
      </c>
      <c r="AD11" s="13">
        <v>0.0</v>
      </c>
      <c r="AE11" s="13">
        <v>0.0</v>
      </c>
    </row>
    <row r="12" ht="18.0" customHeight="1">
      <c r="A12" s="7"/>
      <c r="B12" s="17" t="s">
        <v>28</v>
      </c>
      <c r="C12" s="18">
        <f t="shared" ref="C12:O12" si="9">+Q10</f>
        <v>6743046.176</v>
      </c>
      <c r="D12" s="18">
        <f t="shared" si="9"/>
        <v>11147166.32</v>
      </c>
      <c r="E12" s="18">
        <f t="shared" si="9"/>
        <v>9568897.604</v>
      </c>
      <c r="F12" s="18">
        <f t="shared" si="9"/>
        <v>4472719.916</v>
      </c>
      <c r="G12" s="18">
        <f t="shared" si="9"/>
        <v>4682656.791</v>
      </c>
      <c r="H12" s="18">
        <f t="shared" si="9"/>
        <v>3359998.826</v>
      </c>
      <c r="I12" s="18">
        <f t="shared" si="9"/>
        <v>1727953.382</v>
      </c>
      <c r="J12" s="18">
        <f t="shared" si="9"/>
        <v>4395508.311</v>
      </c>
      <c r="K12" s="18">
        <f t="shared" si="9"/>
        <v>24053.29399</v>
      </c>
      <c r="L12" s="18">
        <f t="shared" si="9"/>
        <v>4162154.206</v>
      </c>
      <c r="M12" s="18">
        <f t="shared" si="9"/>
        <v>525743.9126</v>
      </c>
      <c r="N12" s="18">
        <f t="shared" si="9"/>
        <v>1750983.312</v>
      </c>
      <c r="O12" s="18">
        <f t="shared" si="9"/>
        <v>52560882.05</v>
      </c>
      <c r="P12" s="17"/>
    </row>
    <row r="13" ht="20.25" customHeight="1">
      <c r="A13" s="7"/>
      <c r="B13" s="17" t="s">
        <v>323</v>
      </c>
      <c r="C13" s="18">
        <f t="shared" ref="C13:O13" si="10">+Q11</f>
        <v>695.38767</v>
      </c>
      <c r="D13" s="18">
        <f t="shared" si="10"/>
        <v>84.54607</v>
      </c>
      <c r="E13" s="18">
        <f t="shared" si="10"/>
        <v>3408.00157</v>
      </c>
      <c r="F13" s="18">
        <f t="shared" si="10"/>
        <v>2451.94053</v>
      </c>
      <c r="G13" s="18">
        <f t="shared" si="10"/>
        <v>1108.92031</v>
      </c>
      <c r="H13" s="18">
        <f t="shared" si="10"/>
        <v>33.1706</v>
      </c>
      <c r="I13" s="18">
        <f t="shared" si="10"/>
        <v>3493.91304</v>
      </c>
      <c r="J13" s="18">
        <f t="shared" si="10"/>
        <v>531.23915</v>
      </c>
      <c r="K13" s="18">
        <f t="shared" si="10"/>
        <v>12.05391</v>
      </c>
      <c r="L13" s="18">
        <f t="shared" si="10"/>
        <v>257.55607</v>
      </c>
      <c r="M13" s="18">
        <f t="shared" si="10"/>
        <v>570.22324</v>
      </c>
      <c r="N13" s="18">
        <f t="shared" si="10"/>
        <v>275.97413</v>
      </c>
      <c r="O13" s="18">
        <f t="shared" si="10"/>
        <v>12922.92629</v>
      </c>
      <c r="P13" s="17"/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ht="30.0" customHeight="1">
      <c r="B15" s="10" t="s">
        <v>30</v>
      </c>
      <c r="C15" s="10" t="str">
        <f t="shared" ref="C15:O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BPR</v>
      </c>
      <c r="O15" s="10" t="str">
        <f t="shared" si="11"/>
        <v>TOTAL SISTEMA</v>
      </c>
      <c r="P15" s="10"/>
    </row>
    <row r="16" ht="19.5" customHeight="1">
      <c r="B16" s="19" t="s">
        <v>324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/>
    </row>
    <row r="17" ht="19.5" customHeight="1">
      <c r="B17" s="26" t="s">
        <v>32</v>
      </c>
      <c r="C17" s="27">
        <f t="shared" ref="C17:O17" si="12">C16*C10</f>
        <v>323083.6384</v>
      </c>
      <c r="D17" s="27">
        <f t="shared" si="12"/>
        <v>420049.379</v>
      </c>
      <c r="E17" s="27">
        <f t="shared" si="12"/>
        <v>408700.0222</v>
      </c>
      <c r="F17" s="27">
        <f t="shared" si="12"/>
        <v>249375.9198</v>
      </c>
      <c r="G17" s="27">
        <f t="shared" si="12"/>
        <v>223559.0193</v>
      </c>
      <c r="H17" s="27">
        <f t="shared" si="12"/>
        <v>164256.7842</v>
      </c>
      <c r="I17" s="27">
        <f t="shared" si="12"/>
        <v>80439.53852</v>
      </c>
      <c r="J17" s="27">
        <f t="shared" si="12"/>
        <v>127771.7529</v>
      </c>
      <c r="K17" s="27">
        <f t="shared" si="12"/>
        <v>1514.914587</v>
      </c>
      <c r="L17" s="27">
        <f t="shared" si="12"/>
        <v>143788.7535</v>
      </c>
      <c r="M17" s="27">
        <f t="shared" si="12"/>
        <v>25605.2439</v>
      </c>
      <c r="N17" s="27">
        <f t="shared" si="12"/>
        <v>51659.13323</v>
      </c>
      <c r="O17" s="27">
        <f t="shared" si="12"/>
        <v>2219804.1</v>
      </c>
      <c r="P17" s="27"/>
    </row>
    <row r="18" ht="29.25" customHeight="1">
      <c r="B18" s="29" t="s">
        <v>325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/>
    </row>
    <row r="19" ht="21.0" customHeight="1">
      <c r="B19" s="26" t="s">
        <v>34</v>
      </c>
      <c r="C19" s="27">
        <f t="shared" ref="C19:O19" si="13">C9*C18</f>
        <v>444296.9367</v>
      </c>
      <c r="D19" s="27">
        <f t="shared" si="13"/>
        <v>897600.1538</v>
      </c>
      <c r="E19" s="27">
        <f t="shared" si="13"/>
        <v>627796.9742</v>
      </c>
      <c r="F19" s="27">
        <f t="shared" si="13"/>
        <v>297507.0041</v>
      </c>
      <c r="G19" s="27">
        <f t="shared" si="13"/>
        <v>207803.593</v>
      </c>
      <c r="H19" s="27">
        <f t="shared" si="13"/>
        <v>204204.3224</v>
      </c>
      <c r="I19" s="27">
        <f t="shared" si="13"/>
        <v>74178.74757</v>
      </c>
      <c r="J19" s="27">
        <f t="shared" si="13"/>
        <v>141195.1516</v>
      </c>
      <c r="K19" s="27">
        <f t="shared" si="13"/>
        <v>2335.639964</v>
      </c>
      <c r="L19" s="27">
        <f t="shared" si="13"/>
        <v>141600.1391</v>
      </c>
      <c r="M19" s="27">
        <f t="shared" si="13"/>
        <v>59345.67035</v>
      </c>
      <c r="N19" s="27">
        <f t="shared" si="13"/>
        <v>2592.528351</v>
      </c>
      <c r="O19" s="27">
        <f t="shared" si="13"/>
        <v>3100456.861</v>
      </c>
      <c r="P19" s="27"/>
    </row>
    <row r="20" ht="31.5" customHeight="1">
      <c r="B20" s="29" t="s">
        <v>326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/>
      <c r="R20" s="32"/>
    </row>
    <row r="21" ht="20.25" customHeight="1">
      <c r="B21" s="26" t="s">
        <v>36</v>
      </c>
      <c r="C21" s="27">
        <f t="shared" ref="C21:O21" si="14">C20*C4</f>
        <v>1593700.139</v>
      </c>
      <c r="D21" s="27">
        <f t="shared" si="14"/>
        <v>2240846.833</v>
      </c>
      <c r="E21" s="27">
        <f t="shared" si="14"/>
        <v>1933718.138</v>
      </c>
      <c r="F21" s="27">
        <f t="shared" si="14"/>
        <v>1372448.469</v>
      </c>
      <c r="G21" s="27">
        <f t="shared" si="14"/>
        <v>1149374.309</v>
      </c>
      <c r="H21" s="27">
        <f t="shared" si="14"/>
        <v>902510.6292</v>
      </c>
      <c r="I21" s="27">
        <f t="shared" si="14"/>
        <v>636264.0003</v>
      </c>
      <c r="J21" s="27">
        <f t="shared" si="14"/>
        <v>956334.0501</v>
      </c>
      <c r="K21" s="27">
        <f t="shared" si="14"/>
        <v>9401.511223</v>
      </c>
      <c r="L21" s="27">
        <f t="shared" si="14"/>
        <v>1041841.068</v>
      </c>
      <c r="M21" s="27">
        <f t="shared" si="14"/>
        <v>242171.8422</v>
      </c>
      <c r="N21" s="27">
        <f t="shared" si="14"/>
        <v>483578.7313</v>
      </c>
      <c r="O21" s="27">
        <f t="shared" si="14"/>
        <v>12562189.72</v>
      </c>
      <c r="P21" s="27"/>
    </row>
    <row r="22" ht="32.25" customHeight="1">
      <c r="B22" s="29" t="s">
        <v>327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/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ht="42.75" customHeight="1">
      <c r="B24" s="23" t="s">
        <v>39</v>
      </c>
      <c r="C24" s="23" t="str">
        <f t="shared" ref="C24:O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BPR</v>
      </c>
      <c r="O24" s="23" t="str">
        <f t="shared" si="15"/>
        <v>TOTAL SISTEMA</v>
      </c>
      <c r="P24" s="23"/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ht="29.25" customHeight="1">
      <c r="B26" s="39" t="s">
        <v>41</v>
      </c>
      <c r="C26" s="27">
        <f t="shared" ref="C26:O26" si="16">C5-C21</f>
        <v>4938612.878</v>
      </c>
      <c r="D26" s="27">
        <f t="shared" si="16"/>
        <v>7952731.924</v>
      </c>
      <c r="E26" s="27">
        <f t="shared" si="16"/>
        <v>5253764.952</v>
      </c>
      <c r="F26" s="27">
        <f t="shared" si="16"/>
        <v>4531204.576</v>
      </c>
      <c r="G26" s="27">
        <f t="shared" si="16"/>
        <v>3665704.182</v>
      </c>
      <c r="H26" s="27">
        <f t="shared" si="16"/>
        <v>2102571.28</v>
      </c>
      <c r="I26" s="27">
        <f t="shared" si="16"/>
        <v>1327487.255</v>
      </c>
      <c r="J26" s="27">
        <f t="shared" si="16"/>
        <v>2375106.276</v>
      </c>
      <c r="K26" s="27">
        <f t="shared" si="16"/>
        <v>42941.69169</v>
      </c>
      <c r="L26" s="27">
        <f t="shared" si="16"/>
        <v>2348971.22</v>
      </c>
      <c r="M26" s="27">
        <f t="shared" si="16"/>
        <v>346294.6916</v>
      </c>
      <c r="N26" s="27">
        <f t="shared" si="16"/>
        <v>193943.1728</v>
      </c>
      <c r="O26" s="27">
        <f t="shared" si="16"/>
        <v>35079334.1</v>
      </c>
      <c r="P26" s="27"/>
    </row>
    <row r="27" ht="18.75" customHeight="1">
      <c r="B27" s="40" t="s">
        <v>42</v>
      </c>
      <c r="C27" s="41">
        <f t="shared" ref="C27:O27" si="17">C26/C17</f>
        <v>15.28586499</v>
      </c>
      <c r="D27" s="41">
        <f t="shared" si="17"/>
        <v>18.93285009</v>
      </c>
      <c r="E27" s="41">
        <f t="shared" si="17"/>
        <v>12.85481935</v>
      </c>
      <c r="F27" s="41">
        <f t="shared" si="17"/>
        <v>18.1701769</v>
      </c>
      <c r="G27" s="41">
        <f t="shared" si="17"/>
        <v>16.39703105</v>
      </c>
      <c r="H27" s="41">
        <f t="shared" si="17"/>
        <v>12.80051409</v>
      </c>
      <c r="I27" s="41">
        <f t="shared" si="17"/>
        <v>16.50291983</v>
      </c>
      <c r="J27" s="41">
        <f t="shared" si="17"/>
        <v>18.58866472</v>
      </c>
      <c r="K27" s="41">
        <f t="shared" si="17"/>
        <v>28.34594903</v>
      </c>
      <c r="L27" s="41">
        <f t="shared" si="17"/>
        <v>16.33626527</v>
      </c>
      <c r="M27" s="41">
        <f t="shared" si="17"/>
        <v>13.52436606</v>
      </c>
      <c r="N27" s="41">
        <f t="shared" si="17"/>
        <v>3.754286234</v>
      </c>
      <c r="O27" s="41">
        <f t="shared" si="17"/>
        <v>15.80289635</v>
      </c>
      <c r="P27" s="41"/>
    </row>
    <row r="28" ht="18.75" customHeight="1">
      <c r="B28" s="40" t="s">
        <v>43</v>
      </c>
      <c r="C28" s="41">
        <f t="shared" ref="C28:O28" si="18">((C26)/C10)*100</f>
        <v>44.32900848</v>
      </c>
      <c r="D28" s="41">
        <f t="shared" si="18"/>
        <v>54.90526526</v>
      </c>
      <c r="E28" s="41">
        <f t="shared" si="18"/>
        <v>37.2789761</v>
      </c>
      <c r="F28" s="41">
        <f t="shared" si="18"/>
        <v>52.693513</v>
      </c>
      <c r="G28" s="41">
        <f t="shared" si="18"/>
        <v>47.55139005</v>
      </c>
      <c r="H28" s="41">
        <f t="shared" si="18"/>
        <v>37.12149085</v>
      </c>
      <c r="I28" s="41">
        <f t="shared" si="18"/>
        <v>47.8584675</v>
      </c>
      <c r="J28" s="41">
        <f t="shared" si="18"/>
        <v>53.9071277</v>
      </c>
      <c r="K28" s="41">
        <f t="shared" si="18"/>
        <v>82.2032522</v>
      </c>
      <c r="L28" s="41">
        <f t="shared" si="18"/>
        <v>47.37516928</v>
      </c>
      <c r="M28" s="41">
        <f t="shared" si="18"/>
        <v>39.22066158</v>
      </c>
      <c r="N28" s="41">
        <f t="shared" si="18"/>
        <v>10.88743008</v>
      </c>
      <c r="O28" s="41">
        <f t="shared" si="18"/>
        <v>45.82839941</v>
      </c>
      <c r="P28" s="41"/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ht="28.5" customHeight="1">
      <c r="B30" s="39" t="s">
        <v>45</v>
      </c>
      <c r="C30" s="27">
        <f t="shared" ref="C30:O30" si="19">C6-(0.4*C7)+C19-C21</f>
        <v>1521075.15</v>
      </c>
      <c r="D30" s="27">
        <f t="shared" si="19"/>
        <v>4673799.867</v>
      </c>
      <c r="E30" s="27">
        <f t="shared" si="19"/>
        <v>1585984.768</v>
      </c>
      <c r="F30" s="27">
        <f t="shared" si="19"/>
        <v>1568276.134</v>
      </c>
      <c r="G30" s="27">
        <f t="shared" si="19"/>
        <v>1282979.19</v>
      </c>
      <c r="H30" s="27">
        <f t="shared" si="19"/>
        <v>841817.0089</v>
      </c>
      <c r="I30" s="27">
        <f t="shared" si="19"/>
        <v>582395.6288</v>
      </c>
      <c r="J30" s="27">
        <f t="shared" si="19"/>
        <v>285065.7081</v>
      </c>
      <c r="K30" s="27">
        <f t="shared" si="19"/>
        <v>42670.09136</v>
      </c>
      <c r="L30" s="27">
        <f t="shared" si="19"/>
        <v>529196.8255</v>
      </c>
      <c r="M30" s="27">
        <f t="shared" si="19"/>
        <v>125331.9345</v>
      </c>
      <c r="N30" s="27">
        <f t="shared" si="19"/>
        <v>-45229.10461</v>
      </c>
      <c r="O30" s="27">
        <f t="shared" si="19"/>
        <v>12993363.2</v>
      </c>
      <c r="P30" s="27"/>
    </row>
    <row r="31" ht="18.75" customHeight="1">
      <c r="B31" s="40" t="s">
        <v>42</v>
      </c>
      <c r="C31" s="41">
        <f t="shared" ref="C31:O31" si="20">C30/C17</f>
        <v>4.707991892</v>
      </c>
      <c r="D31" s="41">
        <f t="shared" si="20"/>
        <v>11.12678676</v>
      </c>
      <c r="E31" s="41">
        <f t="shared" si="20"/>
        <v>3.880559535</v>
      </c>
      <c r="F31" s="41">
        <f t="shared" si="20"/>
        <v>6.288803406</v>
      </c>
      <c r="G31" s="41">
        <f t="shared" si="20"/>
        <v>5.738883602</v>
      </c>
      <c r="H31" s="41">
        <f t="shared" si="20"/>
        <v>5.125006025</v>
      </c>
      <c r="I31" s="41">
        <f t="shared" si="20"/>
        <v>7.240166211</v>
      </c>
      <c r="J31" s="41">
        <f t="shared" si="20"/>
        <v>2.231054216</v>
      </c>
      <c r="K31" s="41">
        <f t="shared" si="20"/>
        <v>28.16666478</v>
      </c>
      <c r="L31" s="41">
        <f t="shared" si="20"/>
        <v>3.680377028</v>
      </c>
      <c r="M31" s="41">
        <f t="shared" si="20"/>
        <v>4.894776047</v>
      </c>
      <c r="N31" s="41">
        <f t="shared" si="20"/>
        <v>-0.8755296843</v>
      </c>
      <c r="O31" s="41">
        <f t="shared" si="20"/>
        <v>5.853382829</v>
      </c>
      <c r="P31" s="41"/>
    </row>
    <row r="32" ht="18.75" customHeight="1">
      <c r="B32" s="40" t="s">
        <v>43</v>
      </c>
      <c r="C32" s="41">
        <f t="shared" ref="C32:O32" si="21">((C30/C10)*100)</f>
        <v>13.65317649</v>
      </c>
      <c r="D32" s="41">
        <f t="shared" si="21"/>
        <v>32.26768159</v>
      </c>
      <c r="E32" s="41">
        <f t="shared" si="21"/>
        <v>11.25362265</v>
      </c>
      <c r="F32" s="41">
        <f t="shared" si="21"/>
        <v>18.23752988</v>
      </c>
      <c r="G32" s="41">
        <f t="shared" si="21"/>
        <v>16.64276245</v>
      </c>
      <c r="H32" s="41">
        <f t="shared" si="21"/>
        <v>14.86251747</v>
      </c>
      <c r="I32" s="41">
        <f t="shared" si="21"/>
        <v>20.99648201</v>
      </c>
      <c r="J32" s="41">
        <f t="shared" si="21"/>
        <v>6.470057227</v>
      </c>
      <c r="K32" s="41">
        <f t="shared" si="21"/>
        <v>81.68332786</v>
      </c>
      <c r="L32" s="41">
        <f t="shared" si="21"/>
        <v>10.67309338</v>
      </c>
      <c r="M32" s="41">
        <f t="shared" si="21"/>
        <v>14.19485054</v>
      </c>
      <c r="N32" s="41">
        <f t="shared" si="21"/>
        <v>-2.539036085</v>
      </c>
      <c r="O32" s="41">
        <f t="shared" si="21"/>
        <v>16.97481021</v>
      </c>
      <c r="P32" s="41"/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B78" s="51" t="s">
        <v>48</v>
      </c>
      <c r="O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8.71"/>
    <col customWidth="1" min="12" max="13" width="8.71"/>
    <col customWidth="1" min="14" max="14" width="9.86"/>
    <col customWidth="1" min="15" max="15" width="19.71"/>
    <col customWidth="1" min="16" max="31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7.0" customHeight="1">
      <c r="A2" s="7"/>
      <c r="B2" s="8" t="s">
        <v>296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</row>
    <row r="4" ht="18.0" customHeight="1">
      <c r="A4" s="7"/>
      <c r="B4" s="12" t="s">
        <v>20</v>
      </c>
      <c r="C4" s="54">
        <f t="shared" ref="C4:O4" si="1">+Q4</f>
        <v>33866592.55</v>
      </c>
      <c r="D4" s="54">
        <f t="shared" si="1"/>
        <v>48112554.5</v>
      </c>
      <c r="E4" s="54">
        <f t="shared" si="1"/>
        <v>40959720.24</v>
      </c>
      <c r="F4" s="54">
        <f t="shared" si="1"/>
        <v>29086938.82</v>
      </c>
      <c r="G4" s="54">
        <f t="shared" si="1"/>
        <v>24482212.88</v>
      </c>
      <c r="H4" s="54">
        <f t="shared" si="1"/>
        <v>19466043.8</v>
      </c>
      <c r="I4" s="54">
        <f t="shared" si="1"/>
        <v>13728539.02</v>
      </c>
      <c r="J4" s="54">
        <f t="shared" si="1"/>
        <v>20558047.71</v>
      </c>
      <c r="K4" s="54">
        <f t="shared" si="1"/>
        <v>211549.3236</v>
      </c>
      <c r="L4" s="54">
        <f t="shared" si="1"/>
        <v>22352168.11</v>
      </c>
      <c r="M4" s="54">
        <f t="shared" si="1"/>
        <v>5152941.134</v>
      </c>
      <c r="N4" s="54">
        <f t="shared" si="1"/>
        <v>10376550.13</v>
      </c>
      <c r="O4" s="54">
        <f t="shared" si="1"/>
        <v>268353858.2</v>
      </c>
      <c r="Q4" s="72">
        <v>3.3866592552650005E7</v>
      </c>
      <c r="R4" s="72">
        <v>4.811255449947E7</v>
      </c>
      <c r="S4" s="72">
        <v>4.095972024178E7</v>
      </c>
      <c r="T4" s="72">
        <v>2.908693881664E7</v>
      </c>
      <c r="U4" s="72">
        <v>2.4482212880799998E7</v>
      </c>
      <c r="V4" s="72">
        <v>1.946604380461E7</v>
      </c>
      <c r="W4" s="72">
        <v>1.3728539015829999E7</v>
      </c>
      <c r="X4" s="72">
        <v>2.055804771432E7</v>
      </c>
      <c r="Y4" s="72">
        <v>211549.32359</v>
      </c>
      <c r="Z4" s="72">
        <v>2.2352168112889998E7</v>
      </c>
      <c r="AA4" s="72">
        <v>5152941.1337399995</v>
      </c>
      <c r="AB4" s="72">
        <v>1.037655013084E7</v>
      </c>
      <c r="AC4" s="72">
        <v>2.6835385822716E8</v>
      </c>
      <c r="AD4" s="13">
        <v>0.0</v>
      </c>
      <c r="AE4" s="13">
        <v>0.0</v>
      </c>
    </row>
    <row r="5" ht="18.0" customHeight="1">
      <c r="A5" s="7"/>
      <c r="B5" s="12" t="s">
        <v>21</v>
      </c>
      <c r="C5" s="14">
        <f t="shared" ref="C5:O5" si="2">C6+C8-(C7*0.4)-(C9*0.3)</f>
        <v>6435447.55</v>
      </c>
      <c r="D5" s="14">
        <f t="shared" si="2"/>
        <v>10441074.8</v>
      </c>
      <c r="E5" s="14">
        <f t="shared" si="2"/>
        <v>7321252.519</v>
      </c>
      <c r="F5" s="14">
        <f t="shared" si="2"/>
        <v>5977628.701</v>
      </c>
      <c r="G5" s="14">
        <f t="shared" si="2"/>
        <v>4823233.672</v>
      </c>
      <c r="H5" s="14">
        <f t="shared" si="2"/>
        <v>3211108.791</v>
      </c>
      <c r="I5" s="14">
        <f t="shared" si="2"/>
        <v>2091736.732</v>
      </c>
      <c r="J5" s="14">
        <f t="shared" si="2"/>
        <v>3462916.061</v>
      </c>
      <c r="K5" s="14">
        <f t="shared" si="2"/>
        <v>57695.53473</v>
      </c>
      <c r="L5" s="14">
        <f t="shared" si="2"/>
        <v>3526078.931</v>
      </c>
      <c r="M5" s="14">
        <f t="shared" si="2"/>
        <v>591050.5579</v>
      </c>
      <c r="N5" s="14">
        <f t="shared" si="2"/>
        <v>661257.6584</v>
      </c>
      <c r="O5" s="14">
        <f t="shared" si="2"/>
        <v>48600481.51</v>
      </c>
      <c r="Q5" s="70">
        <v>3469224.93168</v>
      </c>
      <c r="R5" s="70">
        <v>8978921.467840001</v>
      </c>
      <c r="S5" s="70">
        <v>3519404.99853</v>
      </c>
      <c r="T5" s="70">
        <v>3039796.04066</v>
      </c>
      <c r="U5" s="70">
        <v>3037160.71317</v>
      </c>
      <c r="V5" s="70">
        <v>2387168.2149</v>
      </c>
      <c r="W5" s="70">
        <v>1394815.93031</v>
      </c>
      <c r="X5" s="70">
        <v>1244977.9003299999</v>
      </c>
      <c r="Y5" s="70">
        <v>79444.06357</v>
      </c>
      <c r="Z5" s="70">
        <v>2194792.15632</v>
      </c>
      <c r="AA5" s="70">
        <v>384630.98727999994</v>
      </c>
      <c r="AB5" s="70">
        <v>518277.596</v>
      </c>
      <c r="AC5" s="70">
        <v>3.024861500059E7</v>
      </c>
      <c r="AD5" s="13">
        <v>0.0</v>
      </c>
      <c r="AE5" s="13">
        <v>0.0</v>
      </c>
    </row>
    <row r="6" ht="18.0" customHeight="1">
      <c r="A6" s="7"/>
      <c r="B6" s="17" t="s">
        <v>22</v>
      </c>
      <c r="C6" s="18">
        <f t="shared" ref="C6:O6" si="3">+Q5</f>
        <v>3469224.932</v>
      </c>
      <c r="D6" s="18">
        <f t="shared" si="3"/>
        <v>8978921.468</v>
      </c>
      <c r="E6" s="18">
        <f t="shared" si="3"/>
        <v>3519404.999</v>
      </c>
      <c r="F6" s="18">
        <f t="shared" si="3"/>
        <v>3039796.041</v>
      </c>
      <c r="G6" s="18">
        <f t="shared" si="3"/>
        <v>3037160.713</v>
      </c>
      <c r="H6" s="18">
        <f t="shared" si="3"/>
        <v>2387168.215</v>
      </c>
      <c r="I6" s="18">
        <f t="shared" si="3"/>
        <v>1394815.93</v>
      </c>
      <c r="J6" s="18">
        <f t="shared" si="3"/>
        <v>1244977.9</v>
      </c>
      <c r="K6" s="18">
        <f t="shared" si="3"/>
        <v>79444.06357</v>
      </c>
      <c r="L6" s="18">
        <f t="shared" si="3"/>
        <v>2194792.156</v>
      </c>
      <c r="M6" s="18">
        <f t="shared" si="3"/>
        <v>384630.9873</v>
      </c>
      <c r="N6" s="18">
        <f t="shared" si="3"/>
        <v>518277.596</v>
      </c>
      <c r="O6" s="18">
        <f t="shared" si="3"/>
        <v>30248615</v>
      </c>
      <c r="Q6" s="69">
        <v>2096908.9317100001</v>
      </c>
      <c r="R6" s="69">
        <v>6066656.168140001</v>
      </c>
      <c r="S6" s="69">
        <v>1943732.43931</v>
      </c>
      <c r="T6" s="69">
        <v>1763976.1502</v>
      </c>
      <c r="U6" s="69">
        <v>2028833.65385</v>
      </c>
      <c r="V6" s="69">
        <v>1395020.53244</v>
      </c>
      <c r="W6" s="69">
        <v>731409.0246799999</v>
      </c>
      <c r="X6" s="69">
        <v>690730.1800299999</v>
      </c>
      <c r="Y6" s="69">
        <v>61347.049909999994</v>
      </c>
      <c r="Z6" s="69">
        <v>1706136.33223</v>
      </c>
      <c r="AA6" s="69">
        <v>236321.71351</v>
      </c>
      <c r="AB6" s="69">
        <v>178730.0</v>
      </c>
      <c r="AC6" s="69">
        <v>1.8899802176009998E7</v>
      </c>
      <c r="AD6" s="13">
        <v>0.0</v>
      </c>
      <c r="AE6" s="13">
        <v>0.0</v>
      </c>
    </row>
    <row r="7" ht="18.0" customHeight="1">
      <c r="A7" s="7"/>
      <c r="B7" s="19" t="s">
        <v>23</v>
      </c>
      <c r="C7" s="18">
        <f t="shared" ref="C7:O7" si="4">+Q6</f>
        <v>2096908.932</v>
      </c>
      <c r="D7" s="18">
        <f t="shared" si="4"/>
        <v>6066656.168</v>
      </c>
      <c r="E7" s="18">
        <f t="shared" si="4"/>
        <v>1943732.439</v>
      </c>
      <c r="F7" s="18">
        <f t="shared" si="4"/>
        <v>1763976.15</v>
      </c>
      <c r="G7" s="18">
        <f t="shared" si="4"/>
        <v>2028833.654</v>
      </c>
      <c r="H7" s="18">
        <f t="shared" si="4"/>
        <v>1395020.532</v>
      </c>
      <c r="I7" s="18">
        <f t="shared" si="4"/>
        <v>731409.0247</v>
      </c>
      <c r="J7" s="18">
        <f t="shared" si="4"/>
        <v>690730.18</v>
      </c>
      <c r="K7" s="18">
        <f t="shared" si="4"/>
        <v>61347.04991</v>
      </c>
      <c r="L7" s="18">
        <f t="shared" si="4"/>
        <v>1706136.332</v>
      </c>
      <c r="M7" s="18">
        <f t="shared" si="4"/>
        <v>236321.7135</v>
      </c>
      <c r="N7" s="18">
        <f t="shared" si="4"/>
        <v>178730</v>
      </c>
      <c r="O7" s="18">
        <f t="shared" si="4"/>
        <v>18899802.18</v>
      </c>
      <c r="Q7" s="70">
        <v>4003692.00594</v>
      </c>
      <c r="R7" s="70">
        <v>4255808.77934</v>
      </c>
      <c r="S7" s="70">
        <v>4777985.88519</v>
      </c>
      <c r="T7" s="70">
        <v>3767920.98553</v>
      </c>
      <c r="U7" s="70">
        <v>2688400.7051</v>
      </c>
      <c r="V7" s="70">
        <v>1454672.35524</v>
      </c>
      <c r="W7" s="70">
        <v>1021296.3873</v>
      </c>
      <c r="X7" s="70">
        <v>2556207.81</v>
      </c>
      <c r="Y7" s="70">
        <v>3855.62653</v>
      </c>
      <c r="Z7" s="70">
        <v>2076393.04195</v>
      </c>
      <c r="AA7" s="70">
        <v>319301.53302</v>
      </c>
      <c r="AB7" s="70">
        <v>214472.06235</v>
      </c>
      <c r="AC7" s="70">
        <v>2.7140007177490003E7</v>
      </c>
      <c r="AD7" s="13">
        <v>0.0</v>
      </c>
      <c r="AE7" s="13">
        <v>0.0</v>
      </c>
    </row>
    <row r="8" ht="18.0" customHeight="1">
      <c r="A8" s="7"/>
      <c r="B8" s="17" t="s">
        <v>24</v>
      </c>
      <c r="C8" s="18">
        <f t="shared" ref="C8:O8" si="5">+Q7</f>
        <v>4003692.006</v>
      </c>
      <c r="D8" s="18">
        <f t="shared" si="5"/>
        <v>4255808.779</v>
      </c>
      <c r="E8" s="18">
        <f t="shared" si="5"/>
        <v>4777985.885</v>
      </c>
      <c r="F8" s="18">
        <f t="shared" si="5"/>
        <v>3767920.986</v>
      </c>
      <c r="G8" s="18">
        <f t="shared" si="5"/>
        <v>2688400.705</v>
      </c>
      <c r="H8" s="18">
        <f t="shared" si="5"/>
        <v>1454672.355</v>
      </c>
      <c r="I8" s="18">
        <f t="shared" si="5"/>
        <v>1021296.387</v>
      </c>
      <c r="J8" s="18">
        <f t="shared" si="5"/>
        <v>2556207.81</v>
      </c>
      <c r="K8" s="18">
        <f t="shared" si="5"/>
        <v>3855.62653</v>
      </c>
      <c r="L8" s="18">
        <f t="shared" si="5"/>
        <v>2076393.042</v>
      </c>
      <c r="M8" s="18">
        <f t="shared" si="5"/>
        <v>319301.533</v>
      </c>
      <c r="N8" s="18">
        <f t="shared" si="5"/>
        <v>214472.0624</v>
      </c>
      <c r="O8" s="18">
        <f t="shared" si="5"/>
        <v>27140007.18</v>
      </c>
      <c r="Q8" s="69">
        <v>662352.71559</v>
      </c>
      <c r="R8" s="69">
        <v>1223309.9381</v>
      </c>
      <c r="S8" s="69">
        <v>662151.2961599999</v>
      </c>
      <c r="T8" s="69">
        <v>414992.8851</v>
      </c>
      <c r="U8" s="69">
        <v>302647.61492</v>
      </c>
      <c r="V8" s="69">
        <v>242411.88626</v>
      </c>
      <c r="W8" s="69">
        <v>106039.91895</v>
      </c>
      <c r="X8" s="69">
        <v>206591.92580000003</v>
      </c>
      <c r="Y8" s="69">
        <v>3551.11802</v>
      </c>
      <c r="Z8" s="69">
        <v>208839.11318000001</v>
      </c>
      <c r="AA8" s="69">
        <v>61177.59005</v>
      </c>
      <c r="AB8" s="69">
        <v>0.0</v>
      </c>
      <c r="AC8" s="69">
        <v>4094066.00213</v>
      </c>
      <c r="AD8" s="13">
        <v>0.0</v>
      </c>
      <c r="AE8" s="13">
        <v>0.0</v>
      </c>
    </row>
    <row r="9" ht="18.0" customHeight="1">
      <c r="A9" s="7"/>
      <c r="B9" s="19" t="s">
        <v>25</v>
      </c>
      <c r="C9" s="18">
        <f t="shared" ref="C9:O9" si="6">+Q8</f>
        <v>662352.7156</v>
      </c>
      <c r="D9" s="18">
        <f t="shared" si="6"/>
        <v>1223309.938</v>
      </c>
      <c r="E9" s="18">
        <f t="shared" si="6"/>
        <v>662151.2962</v>
      </c>
      <c r="F9" s="18">
        <f t="shared" si="6"/>
        <v>414992.8851</v>
      </c>
      <c r="G9" s="18">
        <f t="shared" si="6"/>
        <v>302647.6149</v>
      </c>
      <c r="H9" s="18">
        <f t="shared" si="6"/>
        <v>242411.8863</v>
      </c>
      <c r="I9" s="18">
        <f t="shared" si="6"/>
        <v>106039.919</v>
      </c>
      <c r="J9" s="18">
        <f t="shared" si="6"/>
        <v>206591.9258</v>
      </c>
      <c r="K9" s="18">
        <f t="shared" si="6"/>
        <v>3551.11802</v>
      </c>
      <c r="L9" s="18">
        <f t="shared" si="6"/>
        <v>208839.1132</v>
      </c>
      <c r="M9" s="18">
        <f t="shared" si="6"/>
        <v>61177.59005</v>
      </c>
      <c r="N9" s="18">
        <f t="shared" si="6"/>
        <v>0</v>
      </c>
      <c r="O9" s="18">
        <f t="shared" si="6"/>
        <v>4094066.002</v>
      </c>
      <c r="Q9" s="69">
        <v>4170842.1392800002</v>
      </c>
      <c r="R9" s="69">
        <v>3564438.50069</v>
      </c>
      <c r="S9" s="69">
        <v>4782839.10656</v>
      </c>
      <c r="T9" s="69">
        <v>4204445.64406</v>
      </c>
      <c r="U9" s="69">
        <v>3185354.3162399996</v>
      </c>
      <c r="V9" s="69">
        <v>2357035.18327</v>
      </c>
      <c r="W9" s="69">
        <v>1186620.81582</v>
      </c>
      <c r="X9" s="69">
        <v>8772.16206</v>
      </c>
      <c r="Y9" s="69">
        <v>32972.09017</v>
      </c>
      <c r="Z9" s="69">
        <v>784830.80106</v>
      </c>
      <c r="AA9" s="69">
        <v>344927.60293</v>
      </c>
      <c r="AB9" s="69">
        <v>30836.56992</v>
      </c>
      <c r="AC9" s="69">
        <v>2.465391493206E7</v>
      </c>
      <c r="AD9" s="13">
        <v>0.0</v>
      </c>
      <c r="AE9" s="13">
        <v>0.0</v>
      </c>
    </row>
    <row r="10" ht="18.0" customHeight="1">
      <c r="A10" s="7"/>
      <c r="B10" s="12" t="s">
        <v>26</v>
      </c>
      <c r="C10" s="14">
        <f t="shared" ref="C10:O10" si="7">SUM(C11:C13)</f>
        <v>11002288.83</v>
      </c>
      <c r="D10" s="14">
        <f t="shared" si="7"/>
        <v>14772960.57</v>
      </c>
      <c r="E10" s="14">
        <f t="shared" si="7"/>
        <v>14321505.54</v>
      </c>
      <c r="F10" s="14">
        <f t="shared" si="7"/>
        <v>8677951.051</v>
      </c>
      <c r="G10" s="14">
        <f t="shared" si="7"/>
        <v>7897636.927</v>
      </c>
      <c r="H10" s="14">
        <f t="shared" si="7"/>
        <v>5888842.425</v>
      </c>
      <c r="I10" s="14">
        <f t="shared" si="7"/>
        <v>2918332.412</v>
      </c>
      <c r="J10" s="14">
        <f t="shared" si="7"/>
        <v>4471556.755</v>
      </c>
      <c r="K10" s="14">
        <f t="shared" si="7"/>
        <v>56278.11685</v>
      </c>
      <c r="L10" s="14">
        <f t="shared" si="7"/>
        <v>4994691.673</v>
      </c>
      <c r="M10" s="14">
        <f t="shared" si="7"/>
        <v>877389.9645</v>
      </c>
      <c r="N10" s="14">
        <f t="shared" si="7"/>
        <v>1787949.878</v>
      </c>
      <c r="O10" s="14">
        <f t="shared" si="7"/>
        <v>77667384.13</v>
      </c>
      <c r="Q10" s="69">
        <v>6830589.55439</v>
      </c>
      <c r="R10" s="69">
        <v>1.12084375223E7</v>
      </c>
      <c r="S10" s="69">
        <v>9537371.25424</v>
      </c>
      <c r="T10" s="69">
        <v>4473501.81358</v>
      </c>
      <c r="U10" s="69">
        <v>4712212.25655</v>
      </c>
      <c r="V10" s="69">
        <v>3531762.35119</v>
      </c>
      <c r="W10" s="69">
        <v>1728246.2149200002</v>
      </c>
      <c r="X10" s="69">
        <v>4461969.142510001</v>
      </c>
      <c r="Y10" s="69">
        <v>22910.46111</v>
      </c>
      <c r="Z10" s="69">
        <v>4209812.693820001</v>
      </c>
      <c r="AA10" s="69">
        <v>531892.07479</v>
      </c>
      <c r="AB10" s="69">
        <v>1757065.0844</v>
      </c>
      <c r="AC10" s="69">
        <v>5.300577042380001E7</v>
      </c>
      <c r="AD10" s="13">
        <v>0.0</v>
      </c>
      <c r="AE10" s="13">
        <v>0.0</v>
      </c>
    </row>
    <row r="11" ht="18.0" customHeight="1">
      <c r="A11" s="7"/>
      <c r="B11" s="17" t="s">
        <v>27</v>
      </c>
      <c r="C11" s="18">
        <f t="shared" ref="C11:O11" si="8">+Q9</f>
        <v>4170842.139</v>
      </c>
      <c r="D11" s="18">
        <f t="shared" si="8"/>
        <v>3564438.501</v>
      </c>
      <c r="E11" s="18">
        <f t="shared" si="8"/>
        <v>4782839.107</v>
      </c>
      <c r="F11" s="18">
        <f t="shared" si="8"/>
        <v>4204445.644</v>
      </c>
      <c r="G11" s="18">
        <f t="shared" si="8"/>
        <v>3185354.316</v>
      </c>
      <c r="H11" s="18">
        <f t="shared" si="8"/>
        <v>2357035.183</v>
      </c>
      <c r="I11" s="18">
        <f t="shared" si="8"/>
        <v>1186620.816</v>
      </c>
      <c r="J11" s="18">
        <f t="shared" si="8"/>
        <v>8772.16206</v>
      </c>
      <c r="K11" s="18">
        <f t="shared" si="8"/>
        <v>32972.09017</v>
      </c>
      <c r="L11" s="18">
        <f t="shared" si="8"/>
        <v>784830.8011</v>
      </c>
      <c r="M11" s="18">
        <f t="shared" si="8"/>
        <v>344927.6029</v>
      </c>
      <c r="N11" s="18">
        <f t="shared" si="8"/>
        <v>30836.56992</v>
      </c>
      <c r="O11" s="18">
        <f t="shared" si="8"/>
        <v>24653914.93</v>
      </c>
      <c r="Q11" s="69">
        <v>857.1313299999999</v>
      </c>
      <c r="R11" s="69">
        <v>84.54669</v>
      </c>
      <c r="S11" s="69">
        <v>1295.17617</v>
      </c>
      <c r="T11" s="69">
        <v>3.59351</v>
      </c>
      <c r="U11" s="69">
        <v>70.35378999999999</v>
      </c>
      <c r="V11" s="69">
        <v>44.89074</v>
      </c>
      <c r="W11" s="69">
        <v>3465.38087</v>
      </c>
      <c r="X11" s="69">
        <v>815.4506600000001</v>
      </c>
      <c r="Y11" s="69">
        <v>395.56557</v>
      </c>
      <c r="Z11" s="69">
        <v>48.17775</v>
      </c>
      <c r="AA11" s="69">
        <v>570.28676</v>
      </c>
      <c r="AB11" s="69">
        <v>48.22349</v>
      </c>
      <c r="AC11" s="69">
        <v>7698.77733</v>
      </c>
      <c r="AD11" s="13">
        <v>0.0</v>
      </c>
      <c r="AE11" s="13">
        <v>0.0</v>
      </c>
    </row>
    <row r="12" ht="18.0" customHeight="1">
      <c r="A12" s="7"/>
      <c r="B12" s="17" t="s">
        <v>28</v>
      </c>
      <c r="C12" s="18">
        <f t="shared" ref="C12:O12" si="9">+Q10</f>
        <v>6830589.554</v>
      </c>
      <c r="D12" s="18">
        <f t="shared" si="9"/>
        <v>11208437.52</v>
      </c>
      <c r="E12" s="18">
        <f t="shared" si="9"/>
        <v>9537371.254</v>
      </c>
      <c r="F12" s="18">
        <f t="shared" si="9"/>
        <v>4473501.814</v>
      </c>
      <c r="G12" s="18">
        <f t="shared" si="9"/>
        <v>4712212.257</v>
      </c>
      <c r="H12" s="18">
        <f t="shared" si="9"/>
        <v>3531762.351</v>
      </c>
      <c r="I12" s="18">
        <f t="shared" si="9"/>
        <v>1728246.215</v>
      </c>
      <c r="J12" s="18">
        <f t="shared" si="9"/>
        <v>4461969.143</v>
      </c>
      <c r="K12" s="18">
        <f t="shared" si="9"/>
        <v>22910.46111</v>
      </c>
      <c r="L12" s="18">
        <f t="shared" si="9"/>
        <v>4209812.694</v>
      </c>
      <c r="M12" s="18">
        <f t="shared" si="9"/>
        <v>531892.0748</v>
      </c>
      <c r="N12" s="18">
        <f t="shared" si="9"/>
        <v>1757065.084</v>
      </c>
      <c r="O12" s="18">
        <f t="shared" si="9"/>
        <v>53005770.42</v>
      </c>
    </row>
    <row r="13" ht="20.25" customHeight="1">
      <c r="A13" s="7"/>
      <c r="B13" s="17" t="s">
        <v>328</v>
      </c>
      <c r="C13" s="18">
        <f t="shared" ref="C13:O13" si="10">+Q11</f>
        <v>857.13133</v>
      </c>
      <c r="D13" s="18">
        <f t="shared" si="10"/>
        <v>84.54669</v>
      </c>
      <c r="E13" s="18">
        <f t="shared" si="10"/>
        <v>1295.17617</v>
      </c>
      <c r="F13" s="18">
        <f t="shared" si="10"/>
        <v>3.59351</v>
      </c>
      <c r="G13" s="18">
        <f t="shared" si="10"/>
        <v>70.35379</v>
      </c>
      <c r="H13" s="18">
        <f t="shared" si="10"/>
        <v>44.89074</v>
      </c>
      <c r="I13" s="18">
        <f t="shared" si="10"/>
        <v>3465.38087</v>
      </c>
      <c r="J13" s="18">
        <f t="shared" si="10"/>
        <v>815.45066</v>
      </c>
      <c r="K13" s="18">
        <f t="shared" si="10"/>
        <v>395.56557</v>
      </c>
      <c r="L13" s="18">
        <f t="shared" si="10"/>
        <v>48.17775</v>
      </c>
      <c r="M13" s="18">
        <f t="shared" si="10"/>
        <v>570.28676</v>
      </c>
      <c r="N13" s="18">
        <f t="shared" si="10"/>
        <v>48.22349</v>
      </c>
      <c r="O13" s="18">
        <f t="shared" si="10"/>
        <v>7698.77733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ht="30.0" customHeight="1">
      <c r="B15" s="10" t="s">
        <v>30</v>
      </c>
      <c r="C15" s="10" t="str">
        <f t="shared" ref="C15:O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BPR</v>
      </c>
      <c r="O15" s="10" t="str">
        <f t="shared" si="11"/>
        <v>TOTAL SISTEMA</v>
      </c>
    </row>
    <row r="16" ht="19.5" customHeight="1">
      <c r="B16" s="19" t="s">
        <v>329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</row>
    <row r="17" ht="19.5" customHeight="1">
      <c r="B17" s="26" t="s">
        <v>32</v>
      </c>
      <c r="C17" s="27">
        <f t="shared" ref="C17:O17" si="12">C16*C10</f>
        <v>319066.3759</v>
      </c>
      <c r="D17" s="27">
        <f t="shared" si="12"/>
        <v>428415.8565</v>
      </c>
      <c r="E17" s="27">
        <f t="shared" si="12"/>
        <v>415323.6606</v>
      </c>
      <c r="F17" s="27">
        <f t="shared" si="12"/>
        <v>251660.5805</v>
      </c>
      <c r="G17" s="27">
        <f t="shared" si="12"/>
        <v>229031.4709</v>
      </c>
      <c r="H17" s="27">
        <f t="shared" si="12"/>
        <v>170776.4303</v>
      </c>
      <c r="I17" s="27">
        <f t="shared" si="12"/>
        <v>84631.63994</v>
      </c>
      <c r="J17" s="27">
        <f t="shared" si="12"/>
        <v>129675.1459</v>
      </c>
      <c r="K17" s="27">
        <f t="shared" si="12"/>
        <v>1632.065389</v>
      </c>
      <c r="L17" s="27">
        <f t="shared" si="12"/>
        <v>144846.0585</v>
      </c>
      <c r="M17" s="27">
        <f t="shared" si="12"/>
        <v>25444.30897</v>
      </c>
      <c r="N17" s="27">
        <f t="shared" si="12"/>
        <v>51850.54646</v>
      </c>
      <c r="O17" s="27">
        <f t="shared" si="12"/>
        <v>2252354.14</v>
      </c>
    </row>
    <row r="18" ht="29.25" customHeight="1">
      <c r="B18" s="29" t="s">
        <v>330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</row>
    <row r="19" ht="21.0" customHeight="1">
      <c r="B19" s="26" t="s">
        <v>34</v>
      </c>
      <c r="C19" s="27">
        <f t="shared" ref="C19:O19" si="13">C9*C18</f>
        <v>463646.9009</v>
      </c>
      <c r="D19" s="27">
        <f t="shared" si="13"/>
        <v>856316.9567</v>
      </c>
      <c r="E19" s="27">
        <f t="shared" si="13"/>
        <v>463505.9073</v>
      </c>
      <c r="F19" s="27">
        <f t="shared" si="13"/>
        <v>290495.0196</v>
      </c>
      <c r="G19" s="27">
        <f t="shared" si="13"/>
        <v>211853.3304</v>
      </c>
      <c r="H19" s="27">
        <f t="shared" si="13"/>
        <v>169688.3204</v>
      </c>
      <c r="I19" s="27">
        <f t="shared" si="13"/>
        <v>74227.94327</v>
      </c>
      <c r="J19" s="27">
        <f t="shared" si="13"/>
        <v>144614.3481</v>
      </c>
      <c r="K19" s="27">
        <f t="shared" si="13"/>
        <v>2485.782614</v>
      </c>
      <c r="L19" s="27">
        <f t="shared" si="13"/>
        <v>146187.3792</v>
      </c>
      <c r="M19" s="27">
        <f t="shared" si="13"/>
        <v>42824.31304</v>
      </c>
      <c r="N19" s="27">
        <f t="shared" si="13"/>
        <v>0</v>
      </c>
      <c r="O19" s="27">
        <f t="shared" si="13"/>
        <v>2865846.201</v>
      </c>
    </row>
    <row r="20" ht="31.5" customHeight="1">
      <c r="B20" s="29" t="s">
        <v>331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R20" s="32"/>
    </row>
    <row r="21" ht="20.25" customHeight="1">
      <c r="B21" s="26" t="s">
        <v>36</v>
      </c>
      <c r="C21" s="27">
        <f t="shared" ref="C21:O21" si="14">C20*C4</f>
        <v>1591729.85</v>
      </c>
      <c r="D21" s="27">
        <f t="shared" si="14"/>
        <v>2261290.061</v>
      </c>
      <c r="E21" s="27">
        <f t="shared" si="14"/>
        <v>1925106.851</v>
      </c>
      <c r="F21" s="27">
        <f t="shared" si="14"/>
        <v>1367086.124</v>
      </c>
      <c r="G21" s="27">
        <f t="shared" si="14"/>
        <v>1150664.005</v>
      </c>
      <c r="H21" s="27">
        <f t="shared" si="14"/>
        <v>914904.0588</v>
      </c>
      <c r="I21" s="27">
        <f t="shared" si="14"/>
        <v>645241.3337</v>
      </c>
      <c r="J21" s="27">
        <f t="shared" si="14"/>
        <v>966228.2426</v>
      </c>
      <c r="K21" s="27">
        <f t="shared" si="14"/>
        <v>9942.818209</v>
      </c>
      <c r="L21" s="27">
        <f t="shared" si="14"/>
        <v>1050551.901</v>
      </c>
      <c r="M21" s="27">
        <f t="shared" si="14"/>
        <v>242188.2333</v>
      </c>
      <c r="N21" s="27">
        <f t="shared" si="14"/>
        <v>487697.8561</v>
      </c>
      <c r="O21" s="27">
        <f t="shared" si="14"/>
        <v>12612631.34</v>
      </c>
    </row>
    <row r="22" ht="32.25" customHeight="1">
      <c r="B22" s="29" t="s">
        <v>332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ht="42.75" customHeight="1">
      <c r="B24" s="23" t="s">
        <v>39</v>
      </c>
      <c r="C24" s="23" t="str">
        <f t="shared" ref="C24:O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BPR</v>
      </c>
      <c r="O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ht="29.25" customHeight="1">
      <c r="B26" s="39" t="s">
        <v>41</v>
      </c>
      <c r="C26" s="27">
        <f t="shared" ref="C26:O26" si="16">C5-C21</f>
        <v>4843717.7</v>
      </c>
      <c r="D26" s="27">
        <f t="shared" si="16"/>
        <v>8179784.737</v>
      </c>
      <c r="E26" s="27">
        <f t="shared" si="16"/>
        <v>5396145.668</v>
      </c>
      <c r="F26" s="27">
        <f t="shared" si="16"/>
        <v>4610542.576</v>
      </c>
      <c r="G26" s="27">
        <f t="shared" si="16"/>
        <v>3672569.667</v>
      </c>
      <c r="H26" s="27">
        <f t="shared" si="16"/>
        <v>2296204.732</v>
      </c>
      <c r="I26" s="27">
        <f t="shared" si="16"/>
        <v>1446495.398</v>
      </c>
      <c r="J26" s="27">
        <f t="shared" si="16"/>
        <v>2496687.818</v>
      </c>
      <c r="K26" s="27">
        <f t="shared" si="16"/>
        <v>47752.71652</v>
      </c>
      <c r="L26" s="27">
        <f t="shared" si="16"/>
        <v>2475527.03</v>
      </c>
      <c r="M26" s="27">
        <f t="shared" si="16"/>
        <v>348862.3246</v>
      </c>
      <c r="N26" s="27">
        <f t="shared" si="16"/>
        <v>173559.8022</v>
      </c>
      <c r="O26" s="27">
        <f t="shared" si="16"/>
        <v>35987850.17</v>
      </c>
    </row>
    <row r="27" ht="18.75" customHeight="1">
      <c r="B27" s="40" t="s">
        <v>42</v>
      </c>
      <c r="C27" s="41">
        <f t="shared" ref="C27:O27" si="17">C26/C17</f>
        <v>15.18090926</v>
      </c>
      <c r="D27" s="41">
        <f t="shared" si="17"/>
        <v>19.09309521</v>
      </c>
      <c r="E27" s="41">
        <f t="shared" si="17"/>
        <v>12.99262763</v>
      </c>
      <c r="F27" s="41">
        <f t="shared" si="17"/>
        <v>18.32047978</v>
      </c>
      <c r="G27" s="41">
        <f t="shared" si="17"/>
        <v>16.03521845</v>
      </c>
      <c r="H27" s="41">
        <f t="shared" si="17"/>
        <v>13.44567706</v>
      </c>
      <c r="I27" s="41">
        <f t="shared" si="17"/>
        <v>17.09166217</v>
      </c>
      <c r="J27" s="41">
        <f t="shared" si="17"/>
        <v>19.25340281</v>
      </c>
      <c r="K27" s="41">
        <f t="shared" si="17"/>
        <v>29.25907066</v>
      </c>
      <c r="L27" s="41">
        <f t="shared" si="17"/>
        <v>17.09074486</v>
      </c>
      <c r="M27" s="41">
        <f t="shared" si="17"/>
        <v>13.71081938</v>
      </c>
      <c r="N27" s="41">
        <f t="shared" si="17"/>
        <v>3.347309027</v>
      </c>
      <c r="O27" s="41">
        <f t="shared" si="17"/>
        <v>15.97788267</v>
      </c>
    </row>
    <row r="28" ht="18.75" customHeight="1">
      <c r="B28" s="40" t="s">
        <v>43</v>
      </c>
      <c r="C28" s="41">
        <f t="shared" ref="C28:O28" si="18">((C26)/C10)*100</f>
        <v>44.02463685</v>
      </c>
      <c r="D28" s="41">
        <f t="shared" si="18"/>
        <v>55.3699761</v>
      </c>
      <c r="E28" s="41">
        <f t="shared" si="18"/>
        <v>37.67862013</v>
      </c>
      <c r="F28" s="41">
        <f t="shared" si="18"/>
        <v>53.12939136</v>
      </c>
      <c r="G28" s="41">
        <f t="shared" si="18"/>
        <v>46.5021335</v>
      </c>
      <c r="H28" s="41">
        <f t="shared" si="18"/>
        <v>38.99246349</v>
      </c>
      <c r="I28" s="41">
        <f t="shared" si="18"/>
        <v>49.56582028</v>
      </c>
      <c r="J28" s="41">
        <f t="shared" si="18"/>
        <v>55.83486814</v>
      </c>
      <c r="K28" s="41">
        <f t="shared" si="18"/>
        <v>84.8513049</v>
      </c>
      <c r="L28" s="41">
        <f t="shared" si="18"/>
        <v>49.5631601</v>
      </c>
      <c r="M28" s="41">
        <f t="shared" si="18"/>
        <v>39.76137621</v>
      </c>
      <c r="N28" s="41">
        <f t="shared" si="18"/>
        <v>9.707196178</v>
      </c>
      <c r="O28" s="41">
        <f t="shared" si="18"/>
        <v>46.33585973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ht="28.5" customHeight="1">
      <c r="B30" s="39" t="s">
        <v>45</v>
      </c>
      <c r="C30" s="27">
        <f t="shared" ref="C30:O30" si="19">C6-(0.4*C7)+C19-C21</f>
        <v>1502378.41</v>
      </c>
      <c r="D30" s="27">
        <f t="shared" si="19"/>
        <v>5147285.896</v>
      </c>
      <c r="E30" s="27">
        <f t="shared" si="19"/>
        <v>1280311.079</v>
      </c>
      <c r="F30" s="27">
        <f t="shared" si="19"/>
        <v>1257614.476</v>
      </c>
      <c r="G30" s="27">
        <f t="shared" si="19"/>
        <v>1286816.577</v>
      </c>
      <c r="H30" s="27">
        <f t="shared" si="19"/>
        <v>1083944.263</v>
      </c>
      <c r="I30" s="27">
        <f t="shared" si="19"/>
        <v>531238.93</v>
      </c>
      <c r="J30" s="27">
        <f t="shared" si="19"/>
        <v>147071.9338</v>
      </c>
      <c r="K30" s="27">
        <f t="shared" si="19"/>
        <v>47448.20801</v>
      </c>
      <c r="L30" s="27">
        <f t="shared" si="19"/>
        <v>607973.1013</v>
      </c>
      <c r="M30" s="27">
        <f t="shared" si="19"/>
        <v>90738.38163</v>
      </c>
      <c r="N30" s="27">
        <f t="shared" si="19"/>
        <v>-40912.26015</v>
      </c>
      <c r="O30" s="27">
        <f t="shared" si="19"/>
        <v>12941909</v>
      </c>
    </row>
    <row r="31" ht="18.75" customHeight="1">
      <c r="B31" s="40" t="s">
        <v>42</v>
      </c>
      <c r="C31" s="41">
        <f t="shared" ref="C31:O31" si="20">C30/C17</f>
        <v>4.708670431</v>
      </c>
      <c r="D31" s="41">
        <f t="shared" si="20"/>
        <v>12.01469511</v>
      </c>
      <c r="E31" s="41">
        <f t="shared" si="20"/>
        <v>3.082682737</v>
      </c>
      <c r="F31" s="41">
        <f t="shared" si="20"/>
        <v>4.997264464</v>
      </c>
      <c r="G31" s="41">
        <f t="shared" si="20"/>
        <v>5.618514223</v>
      </c>
      <c r="H31" s="41">
        <f t="shared" si="20"/>
        <v>6.347153769</v>
      </c>
      <c r="I31" s="41">
        <f t="shared" si="20"/>
        <v>6.277072385</v>
      </c>
      <c r="J31" s="41">
        <f t="shared" si="20"/>
        <v>1.134156687</v>
      </c>
      <c r="K31" s="41">
        <f t="shared" si="20"/>
        <v>29.07249203</v>
      </c>
      <c r="L31" s="41">
        <f t="shared" si="20"/>
        <v>4.197374148</v>
      </c>
      <c r="M31" s="41">
        <f t="shared" si="20"/>
        <v>3.566156256</v>
      </c>
      <c r="N31" s="41">
        <f t="shared" si="20"/>
        <v>-0.7890420245</v>
      </c>
      <c r="O31" s="41">
        <f t="shared" si="20"/>
        <v>5.745947658</v>
      </c>
    </row>
    <row r="32" ht="18.75" customHeight="1">
      <c r="B32" s="40" t="s">
        <v>43</v>
      </c>
      <c r="C32" s="41">
        <f t="shared" ref="C32:O32" si="21">((C30/C10)*100)</f>
        <v>13.65514425</v>
      </c>
      <c r="D32" s="41">
        <f t="shared" si="21"/>
        <v>34.84261581</v>
      </c>
      <c r="E32" s="41">
        <f t="shared" si="21"/>
        <v>8.939779938</v>
      </c>
      <c r="F32" s="41">
        <f t="shared" si="21"/>
        <v>14.49206694</v>
      </c>
      <c r="G32" s="41">
        <f t="shared" si="21"/>
        <v>16.29369125</v>
      </c>
      <c r="H32" s="41">
        <f t="shared" si="21"/>
        <v>18.40674593</v>
      </c>
      <c r="I32" s="41">
        <f t="shared" si="21"/>
        <v>18.20350992</v>
      </c>
      <c r="J32" s="41">
        <f t="shared" si="21"/>
        <v>3.289054391</v>
      </c>
      <c r="K32" s="41">
        <f t="shared" si="21"/>
        <v>84.3102269</v>
      </c>
      <c r="L32" s="41">
        <f t="shared" si="21"/>
        <v>12.17238503</v>
      </c>
      <c r="M32" s="41">
        <f t="shared" si="21"/>
        <v>10.34185314</v>
      </c>
      <c r="N32" s="41">
        <f t="shared" si="21"/>
        <v>-2.288221871</v>
      </c>
      <c r="O32" s="41">
        <f t="shared" si="21"/>
        <v>16.66324821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B78" s="51" t="s">
        <v>48</v>
      </c>
      <c r="O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8.71"/>
    <col customWidth="1" min="12" max="13" width="8.71"/>
    <col customWidth="1" min="14" max="14" width="9.86"/>
    <col customWidth="1" min="15" max="15" width="19.71"/>
    <col customWidth="1" min="16" max="31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7.0" customHeight="1">
      <c r="A2" s="7"/>
      <c r="B2" s="8" t="s">
        <v>296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</row>
    <row r="4" ht="18.0" customHeight="1">
      <c r="A4" s="7"/>
      <c r="B4" s="12" t="s">
        <v>20</v>
      </c>
      <c r="C4" s="13">
        <f t="shared" ref="C4:O4" si="1">+Q4</f>
        <v>33815318.88</v>
      </c>
      <c r="D4" s="13">
        <f t="shared" si="1"/>
        <v>48864302.7</v>
      </c>
      <c r="E4" s="13">
        <f t="shared" si="1"/>
        <v>41088449.66</v>
      </c>
      <c r="F4" s="13">
        <f t="shared" si="1"/>
        <v>29057851.59</v>
      </c>
      <c r="G4" s="13">
        <f t="shared" si="1"/>
        <v>24717110.44</v>
      </c>
      <c r="H4" s="13">
        <f t="shared" si="1"/>
        <v>19753229.58</v>
      </c>
      <c r="I4" s="13">
        <f t="shared" si="1"/>
        <v>13720043.65</v>
      </c>
      <c r="J4" s="13">
        <f t="shared" si="1"/>
        <v>20614341.5</v>
      </c>
      <c r="K4" s="13">
        <f t="shared" si="1"/>
        <v>213952.3693</v>
      </c>
      <c r="L4" s="13">
        <f t="shared" si="1"/>
        <v>22691123.85</v>
      </c>
      <c r="M4" s="13">
        <f t="shared" si="1"/>
        <v>5237891.104</v>
      </c>
      <c r="N4" s="13">
        <f t="shared" si="1"/>
        <v>10486936.82</v>
      </c>
      <c r="O4" s="13">
        <f t="shared" si="1"/>
        <v>270260552.2</v>
      </c>
      <c r="Q4" s="64">
        <v>3.381531888309E7</v>
      </c>
      <c r="R4" s="13">
        <v>4.886430269969E7</v>
      </c>
      <c r="S4" s="13">
        <v>4.108844966381E7</v>
      </c>
      <c r="T4" s="13">
        <v>2.905785159488E7</v>
      </c>
      <c r="U4" s="13">
        <v>2.471711044152E7</v>
      </c>
      <c r="V4" s="13">
        <v>1.9753229581240002E7</v>
      </c>
      <c r="W4" s="13">
        <v>1.3720043647149999E7</v>
      </c>
      <c r="X4" s="13">
        <v>2.061434150289E7</v>
      </c>
      <c r="Y4" s="13">
        <v>213952.36932</v>
      </c>
      <c r="Z4" s="13">
        <v>2.269112385442E7</v>
      </c>
      <c r="AA4" s="13">
        <v>5237891.104189999</v>
      </c>
      <c r="AB4" s="13">
        <v>1.048693682171E7</v>
      </c>
      <c r="AC4" s="13">
        <v>2.7026055216391003E8</v>
      </c>
      <c r="AD4" s="13">
        <v>0.0</v>
      </c>
      <c r="AE4" s="13">
        <v>0.0</v>
      </c>
    </row>
    <row r="5" ht="18.0" customHeight="1">
      <c r="A5" s="7"/>
      <c r="B5" s="12" t="s">
        <v>21</v>
      </c>
      <c r="C5" s="14">
        <f t="shared" ref="C5:O5" si="2">C6+C8-(C7*0.4)-(C9*0.3)</f>
        <v>6651228.092</v>
      </c>
      <c r="D5" s="14">
        <f t="shared" si="2"/>
        <v>10962175.9</v>
      </c>
      <c r="E5" s="14">
        <f t="shared" si="2"/>
        <v>7502799.449</v>
      </c>
      <c r="F5" s="14">
        <f t="shared" si="2"/>
        <v>6000694.451</v>
      </c>
      <c r="G5" s="14">
        <f t="shared" si="2"/>
        <v>5031577.882</v>
      </c>
      <c r="H5" s="14">
        <f t="shared" si="2"/>
        <v>3609212.596</v>
      </c>
      <c r="I5" s="14">
        <f t="shared" si="2"/>
        <v>2179100.197</v>
      </c>
      <c r="J5" s="14">
        <f t="shared" si="2"/>
        <v>3346963.634</v>
      </c>
      <c r="K5" s="14">
        <f t="shared" si="2"/>
        <v>56812.90619</v>
      </c>
      <c r="L5" s="14">
        <f t="shared" si="2"/>
        <v>3765709.165</v>
      </c>
      <c r="M5" s="14">
        <f t="shared" si="2"/>
        <v>632115.7012</v>
      </c>
      <c r="N5" s="14">
        <f t="shared" si="2"/>
        <v>704362.7411</v>
      </c>
      <c r="O5" s="14">
        <f t="shared" si="2"/>
        <v>50442752.71</v>
      </c>
      <c r="Q5" s="13">
        <v>3412648.92986</v>
      </c>
      <c r="R5" s="13">
        <v>9615479.89349</v>
      </c>
      <c r="S5" s="13">
        <v>3661815.0189099996</v>
      </c>
      <c r="T5" s="13">
        <v>2907544.34629</v>
      </c>
      <c r="U5" s="13">
        <v>3100328.94888</v>
      </c>
      <c r="V5" s="13">
        <v>2364019.56367</v>
      </c>
      <c r="W5" s="13">
        <v>1183416.2942000001</v>
      </c>
      <c r="X5" s="13">
        <v>1612774.41102</v>
      </c>
      <c r="Y5" s="13">
        <v>77462.09668999999</v>
      </c>
      <c r="Z5" s="13">
        <v>2424900.2660700004</v>
      </c>
      <c r="AA5" s="13">
        <v>435546.77277</v>
      </c>
      <c r="AB5" s="13">
        <v>544840.50959</v>
      </c>
      <c r="AC5" s="13">
        <v>3.1340777051439997E7</v>
      </c>
      <c r="AD5" s="13">
        <v>0.0</v>
      </c>
      <c r="AE5" s="13">
        <v>0.0</v>
      </c>
    </row>
    <row r="6" ht="18.0" customHeight="1">
      <c r="A6" s="7"/>
      <c r="B6" s="17" t="s">
        <v>22</v>
      </c>
      <c r="C6" s="17">
        <f t="shared" ref="C6:O6" si="3">+Q5</f>
        <v>3412648.93</v>
      </c>
      <c r="D6" s="17">
        <f t="shared" si="3"/>
        <v>9615479.893</v>
      </c>
      <c r="E6" s="17">
        <f t="shared" si="3"/>
        <v>3661815.019</v>
      </c>
      <c r="F6" s="17">
        <f t="shared" si="3"/>
        <v>2907544.346</v>
      </c>
      <c r="G6" s="17">
        <f t="shared" si="3"/>
        <v>3100328.949</v>
      </c>
      <c r="H6" s="17">
        <f t="shared" si="3"/>
        <v>2364019.564</v>
      </c>
      <c r="I6" s="17">
        <f t="shared" si="3"/>
        <v>1183416.294</v>
      </c>
      <c r="J6" s="17">
        <f t="shared" si="3"/>
        <v>1612774.411</v>
      </c>
      <c r="K6" s="17">
        <f t="shared" si="3"/>
        <v>77462.09669</v>
      </c>
      <c r="L6" s="17">
        <f t="shared" si="3"/>
        <v>2424900.266</v>
      </c>
      <c r="M6" s="17">
        <f t="shared" si="3"/>
        <v>435546.7728</v>
      </c>
      <c r="N6" s="17">
        <f t="shared" si="3"/>
        <v>544840.5096</v>
      </c>
      <c r="O6" s="17">
        <f t="shared" si="3"/>
        <v>31340777.05</v>
      </c>
      <c r="Q6" s="13">
        <v>1830311.81411</v>
      </c>
      <c r="R6" s="13">
        <v>6646548.41467</v>
      </c>
      <c r="S6" s="13">
        <v>2115051.4348</v>
      </c>
      <c r="T6" s="13">
        <v>1779710.37099</v>
      </c>
      <c r="U6" s="13">
        <v>2019408.1538900002</v>
      </c>
      <c r="V6" s="13">
        <v>1214869.63613</v>
      </c>
      <c r="W6" s="13">
        <v>464580.73368</v>
      </c>
      <c r="X6" s="13">
        <v>962287.4503200001</v>
      </c>
      <c r="Y6" s="13">
        <v>58988.40444</v>
      </c>
      <c r="Z6" s="13">
        <v>1948324.0663</v>
      </c>
      <c r="AA6" s="13">
        <v>258559.67169</v>
      </c>
      <c r="AB6" s="13">
        <v>181730.0</v>
      </c>
      <c r="AC6" s="13">
        <v>1.948037015102E7</v>
      </c>
      <c r="AD6" s="13">
        <v>0.0</v>
      </c>
      <c r="AE6" s="13">
        <v>0.0</v>
      </c>
    </row>
    <row r="7" ht="18.0" customHeight="1">
      <c r="A7" s="7"/>
      <c r="B7" s="19" t="s">
        <v>23</v>
      </c>
      <c r="C7" s="17">
        <f t="shared" ref="C7:O7" si="4">+Q6</f>
        <v>1830311.814</v>
      </c>
      <c r="D7" s="17">
        <f t="shared" si="4"/>
        <v>6646548.415</v>
      </c>
      <c r="E7" s="17">
        <f t="shared" si="4"/>
        <v>2115051.435</v>
      </c>
      <c r="F7" s="17">
        <f t="shared" si="4"/>
        <v>1779710.371</v>
      </c>
      <c r="G7" s="17">
        <f t="shared" si="4"/>
        <v>2019408.154</v>
      </c>
      <c r="H7" s="17">
        <f t="shared" si="4"/>
        <v>1214869.636</v>
      </c>
      <c r="I7" s="17">
        <f t="shared" si="4"/>
        <v>464580.7337</v>
      </c>
      <c r="J7" s="17">
        <f t="shared" si="4"/>
        <v>962287.4503</v>
      </c>
      <c r="K7" s="17">
        <f t="shared" si="4"/>
        <v>58988.40444</v>
      </c>
      <c r="L7" s="17">
        <f t="shared" si="4"/>
        <v>1948324.066</v>
      </c>
      <c r="M7" s="17">
        <f t="shared" si="4"/>
        <v>258559.6717</v>
      </c>
      <c r="N7" s="17">
        <f t="shared" si="4"/>
        <v>181730</v>
      </c>
      <c r="O7" s="17">
        <f t="shared" si="4"/>
        <v>19480370.15</v>
      </c>
      <c r="Q7" s="13">
        <v>4202870.11129</v>
      </c>
      <c r="R7" s="13">
        <v>4374425.77554</v>
      </c>
      <c r="S7" s="13">
        <v>4919759.92426</v>
      </c>
      <c r="T7" s="13">
        <v>3929942.03166</v>
      </c>
      <c r="U7" s="13">
        <v>2830494.7806599997</v>
      </c>
      <c r="V7" s="13">
        <v>1803780.99428</v>
      </c>
      <c r="W7" s="13">
        <v>1213281.2680499998</v>
      </c>
      <c r="X7" s="13">
        <v>2182210.89458</v>
      </c>
      <c r="Y7" s="13">
        <v>4061.4836800000003</v>
      </c>
      <c r="Z7" s="13">
        <v>2185432.9605</v>
      </c>
      <c r="AA7" s="13">
        <v>313915.1668</v>
      </c>
      <c r="AB7" s="13">
        <v>232214.23147</v>
      </c>
      <c r="AC7" s="13">
        <v>2.819238962277E7</v>
      </c>
      <c r="AD7" s="13">
        <v>0.0</v>
      </c>
      <c r="AE7" s="13">
        <v>0.0</v>
      </c>
    </row>
    <row r="8" ht="18.0" customHeight="1">
      <c r="A8" s="7"/>
      <c r="B8" s="17" t="s">
        <v>24</v>
      </c>
      <c r="C8" s="17">
        <f t="shared" ref="C8:O8" si="5">+Q7</f>
        <v>4202870.111</v>
      </c>
      <c r="D8" s="17">
        <f t="shared" si="5"/>
        <v>4374425.776</v>
      </c>
      <c r="E8" s="17">
        <f t="shared" si="5"/>
        <v>4919759.924</v>
      </c>
      <c r="F8" s="17">
        <f t="shared" si="5"/>
        <v>3929942.032</v>
      </c>
      <c r="G8" s="17">
        <f t="shared" si="5"/>
        <v>2830494.781</v>
      </c>
      <c r="H8" s="17">
        <f t="shared" si="5"/>
        <v>1803780.994</v>
      </c>
      <c r="I8" s="17">
        <f t="shared" si="5"/>
        <v>1213281.268</v>
      </c>
      <c r="J8" s="17">
        <f t="shared" si="5"/>
        <v>2182210.895</v>
      </c>
      <c r="K8" s="17">
        <f t="shared" si="5"/>
        <v>4061.48368</v>
      </c>
      <c r="L8" s="17">
        <f t="shared" si="5"/>
        <v>2185432.961</v>
      </c>
      <c r="M8" s="17">
        <f t="shared" si="5"/>
        <v>313915.1668</v>
      </c>
      <c r="N8" s="17">
        <f t="shared" si="5"/>
        <v>232214.2315</v>
      </c>
      <c r="O8" s="17">
        <f t="shared" si="5"/>
        <v>28192389.62</v>
      </c>
      <c r="Q8" s="13">
        <v>773887.413</v>
      </c>
      <c r="R8" s="13">
        <v>1230368.0181500001</v>
      </c>
      <c r="S8" s="13">
        <v>775849.73358</v>
      </c>
      <c r="T8" s="13">
        <v>416359.26308999996</v>
      </c>
      <c r="U8" s="13">
        <v>304941.95174</v>
      </c>
      <c r="V8" s="13">
        <v>242133.69111</v>
      </c>
      <c r="W8" s="13">
        <v>105883.57174</v>
      </c>
      <c r="X8" s="13">
        <v>210355.63822</v>
      </c>
      <c r="Y8" s="13">
        <v>3717.708</v>
      </c>
      <c r="Z8" s="13">
        <v>217648.11563999997</v>
      </c>
      <c r="AA8" s="13">
        <v>46407.8991</v>
      </c>
      <c r="AB8" s="13">
        <v>0.0</v>
      </c>
      <c r="AC8" s="13">
        <v>4327553.00337</v>
      </c>
      <c r="AD8" s="13">
        <v>0.0</v>
      </c>
      <c r="AE8" s="13">
        <v>0.0</v>
      </c>
    </row>
    <row r="9" ht="18.0" customHeight="1">
      <c r="A9" s="7"/>
      <c r="B9" s="19" t="s">
        <v>25</v>
      </c>
      <c r="C9" s="17">
        <f t="shared" ref="C9:O9" si="6">+Q8</f>
        <v>773887.413</v>
      </c>
      <c r="D9" s="17">
        <f t="shared" si="6"/>
        <v>1230368.018</v>
      </c>
      <c r="E9" s="17">
        <f t="shared" si="6"/>
        <v>775849.7336</v>
      </c>
      <c r="F9" s="17">
        <f t="shared" si="6"/>
        <v>416359.2631</v>
      </c>
      <c r="G9" s="17">
        <f t="shared" si="6"/>
        <v>304941.9517</v>
      </c>
      <c r="H9" s="17">
        <f t="shared" si="6"/>
        <v>242133.6911</v>
      </c>
      <c r="I9" s="17">
        <f t="shared" si="6"/>
        <v>105883.5717</v>
      </c>
      <c r="J9" s="17">
        <f t="shared" si="6"/>
        <v>210355.6382</v>
      </c>
      <c r="K9" s="17">
        <f t="shared" si="6"/>
        <v>3717.708</v>
      </c>
      <c r="L9" s="17">
        <f t="shared" si="6"/>
        <v>217648.1156</v>
      </c>
      <c r="M9" s="17">
        <f t="shared" si="6"/>
        <v>46407.8991</v>
      </c>
      <c r="N9" s="17">
        <f t="shared" si="6"/>
        <v>0</v>
      </c>
      <c r="O9" s="17">
        <f t="shared" si="6"/>
        <v>4327553.003</v>
      </c>
      <c r="Q9" s="13">
        <v>4051320.14525</v>
      </c>
      <c r="R9" s="13">
        <v>3707200.88133</v>
      </c>
      <c r="S9" s="13">
        <v>4861776.38971</v>
      </c>
      <c r="T9" s="13">
        <v>3992817.32852</v>
      </c>
      <c r="U9" s="13">
        <v>3228384.64367</v>
      </c>
      <c r="V9" s="13">
        <v>2356236.28615</v>
      </c>
      <c r="W9" s="13">
        <v>1080669.24012</v>
      </c>
      <c r="X9" s="13">
        <v>10696.806550000001</v>
      </c>
      <c r="Y9" s="13">
        <v>33428.85592</v>
      </c>
      <c r="Z9" s="13">
        <v>959618.15489</v>
      </c>
      <c r="AA9" s="13">
        <v>338545.64489999996</v>
      </c>
      <c r="AB9" s="13">
        <v>30302.006120000002</v>
      </c>
      <c r="AC9" s="13">
        <v>2.4650996383130003E7</v>
      </c>
      <c r="AD9" s="13">
        <v>0.0</v>
      </c>
      <c r="AE9" s="13">
        <v>0.0</v>
      </c>
    </row>
    <row r="10" ht="18.0" customHeight="1">
      <c r="A10" s="7"/>
      <c r="B10" s="12" t="s">
        <v>26</v>
      </c>
      <c r="C10" s="14">
        <f t="shared" ref="C10:O10" si="7">SUM(C11:C13)</f>
        <v>10836850.67</v>
      </c>
      <c r="D10" s="14">
        <f t="shared" si="7"/>
        <v>15203137.32</v>
      </c>
      <c r="E10" s="14">
        <f t="shared" si="7"/>
        <v>14295643.65</v>
      </c>
      <c r="F10" s="14">
        <f t="shared" si="7"/>
        <v>8571676.388</v>
      </c>
      <c r="G10" s="14">
        <f t="shared" si="7"/>
        <v>7989761.895</v>
      </c>
      <c r="H10" s="14">
        <f t="shared" si="7"/>
        <v>5890261.397</v>
      </c>
      <c r="I10" s="14">
        <f t="shared" si="7"/>
        <v>2817089.268</v>
      </c>
      <c r="J10" s="14">
        <f t="shared" si="7"/>
        <v>4588627.226</v>
      </c>
      <c r="K10" s="14">
        <f t="shared" si="7"/>
        <v>59932.87529</v>
      </c>
      <c r="L10" s="14">
        <f t="shared" si="7"/>
        <v>5190771.516</v>
      </c>
      <c r="M10" s="14">
        <f t="shared" si="7"/>
        <v>912799.1733</v>
      </c>
      <c r="N10" s="14">
        <f t="shared" si="7"/>
        <v>1800108.564</v>
      </c>
      <c r="O10" s="14">
        <f t="shared" si="7"/>
        <v>78156659.94</v>
      </c>
      <c r="Q10" s="13">
        <v>6785315.51203</v>
      </c>
      <c r="R10" s="52">
        <v>1.149593643468E7</v>
      </c>
      <c r="S10" s="13">
        <v>9429786.355659999</v>
      </c>
      <c r="T10" s="13">
        <v>4576571.5456300005</v>
      </c>
      <c r="U10" s="13">
        <v>4760323.83211</v>
      </c>
      <c r="V10" s="13">
        <v>3533964.70071</v>
      </c>
      <c r="W10" s="13">
        <v>1736391.46998</v>
      </c>
      <c r="X10" s="13">
        <v>4577328.01104</v>
      </c>
      <c r="Y10" s="13">
        <v>22420.08412</v>
      </c>
      <c r="Z10" s="13">
        <v>4230895.27062</v>
      </c>
      <c r="AA10" s="13">
        <v>573692.83711</v>
      </c>
      <c r="AB10" s="13">
        <v>1769574.78767</v>
      </c>
      <c r="AC10" s="13">
        <v>5.349220084136E7</v>
      </c>
      <c r="AD10" s="13">
        <v>0.0</v>
      </c>
      <c r="AE10" s="13">
        <v>0.0</v>
      </c>
    </row>
    <row r="11" ht="18.0" customHeight="1">
      <c r="A11" s="7"/>
      <c r="B11" s="17" t="s">
        <v>27</v>
      </c>
      <c r="C11" s="17">
        <f t="shared" ref="C11:O11" si="8">+Q9</f>
        <v>4051320.145</v>
      </c>
      <c r="D11" s="17">
        <f t="shared" si="8"/>
        <v>3707200.881</v>
      </c>
      <c r="E11" s="17">
        <f t="shared" si="8"/>
        <v>4861776.39</v>
      </c>
      <c r="F11" s="17">
        <f t="shared" si="8"/>
        <v>3992817.329</v>
      </c>
      <c r="G11" s="17">
        <f t="shared" si="8"/>
        <v>3228384.644</v>
      </c>
      <c r="H11" s="17">
        <f t="shared" si="8"/>
        <v>2356236.286</v>
      </c>
      <c r="I11" s="17">
        <f t="shared" si="8"/>
        <v>1080669.24</v>
      </c>
      <c r="J11" s="17">
        <f t="shared" si="8"/>
        <v>10696.80655</v>
      </c>
      <c r="K11" s="17">
        <f t="shared" si="8"/>
        <v>33428.85592</v>
      </c>
      <c r="L11" s="17">
        <f t="shared" si="8"/>
        <v>959618.1549</v>
      </c>
      <c r="M11" s="17">
        <f t="shared" si="8"/>
        <v>338545.6449</v>
      </c>
      <c r="N11" s="17">
        <f t="shared" si="8"/>
        <v>30302.00612</v>
      </c>
      <c r="O11" s="17">
        <f t="shared" si="8"/>
        <v>24650996.38</v>
      </c>
      <c r="Q11" s="13">
        <v>215.01391</v>
      </c>
      <c r="R11" s="13">
        <v>0.0</v>
      </c>
      <c r="S11" s="13">
        <v>4080.90581</v>
      </c>
      <c r="T11" s="13">
        <v>2287.51341</v>
      </c>
      <c r="U11" s="13">
        <v>1053.4196399999998</v>
      </c>
      <c r="V11" s="13">
        <v>60.410489999999996</v>
      </c>
      <c r="W11" s="13">
        <v>28.558040000000002</v>
      </c>
      <c r="X11" s="13">
        <v>602.40838</v>
      </c>
      <c r="Y11" s="13">
        <v>4083.93525</v>
      </c>
      <c r="Z11" s="13">
        <v>258.09089</v>
      </c>
      <c r="AA11" s="13">
        <v>560.69125</v>
      </c>
      <c r="AB11" s="13">
        <v>231.77023</v>
      </c>
      <c r="AC11" s="13">
        <v>13462.7173</v>
      </c>
      <c r="AD11" s="13">
        <v>0.0</v>
      </c>
      <c r="AE11" s="13">
        <v>0.0</v>
      </c>
    </row>
    <row r="12" ht="18.0" customHeight="1">
      <c r="A12" s="7"/>
      <c r="B12" s="17" t="s">
        <v>28</v>
      </c>
      <c r="C12" s="17">
        <f t="shared" ref="C12:O12" si="9">+Q10</f>
        <v>6785315.512</v>
      </c>
      <c r="D12" s="53">
        <f t="shared" si="9"/>
        <v>11495936.43</v>
      </c>
      <c r="E12" s="17">
        <f t="shared" si="9"/>
        <v>9429786.356</v>
      </c>
      <c r="F12" s="17">
        <f t="shared" si="9"/>
        <v>4576571.546</v>
      </c>
      <c r="G12" s="17">
        <f t="shared" si="9"/>
        <v>4760323.832</v>
      </c>
      <c r="H12" s="17">
        <f t="shared" si="9"/>
        <v>3533964.701</v>
      </c>
      <c r="I12" s="17">
        <f t="shared" si="9"/>
        <v>1736391.47</v>
      </c>
      <c r="J12" s="17">
        <f t="shared" si="9"/>
        <v>4577328.011</v>
      </c>
      <c r="K12" s="17">
        <f t="shared" si="9"/>
        <v>22420.08412</v>
      </c>
      <c r="L12" s="17">
        <f t="shared" si="9"/>
        <v>4230895.271</v>
      </c>
      <c r="M12" s="17">
        <f t="shared" si="9"/>
        <v>573692.8371</v>
      </c>
      <c r="N12" s="17">
        <f t="shared" si="9"/>
        <v>1769574.788</v>
      </c>
      <c r="O12" s="17">
        <f t="shared" si="9"/>
        <v>53492200.84</v>
      </c>
    </row>
    <row r="13" ht="20.25" customHeight="1">
      <c r="A13" s="7"/>
      <c r="B13" s="17" t="s">
        <v>333</v>
      </c>
      <c r="C13" s="17">
        <f t="shared" ref="C13:O13" si="10">+Q11</f>
        <v>215.01391</v>
      </c>
      <c r="D13" s="17">
        <f t="shared" si="10"/>
        <v>0</v>
      </c>
      <c r="E13" s="17">
        <f t="shared" si="10"/>
        <v>4080.90581</v>
      </c>
      <c r="F13" s="17">
        <f t="shared" si="10"/>
        <v>2287.51341</v>
      </c>
      <c r="G13" s="17">
        <f t="shared" si="10"/>
        <v>1053.41964</v>
      </c>
      <c r="H13" s="17">
        <f t="shared" si="10"/>
        <v>60.41049</v>
      </c>
      <c r="I13" s="17">
        <f t="shared" si="10"/>
        <v>28.55804</v>
      </c>
      <c r="J13" s="17">
        <f t="shared" si="10"/>
        <v>602.40838</v>
      </c>
      <c r="K13" s="17">
        <f t="shared" si="10"/>
        <v>4083.93525</v>
      </c>
      <c r="L13" s="17">
        <f t="shared" si="10"/>
        <v>258.09089</v>
      </c>
      <c r="M13" s="17">
        <f t="shared" si="10"/>
        <v>560.69125</v>
      </c>
      <c r="N13" s="17">
        <f t="shared" si="10"/>
        <v>231.77023</v>
      </c>
      <c r="O13" s="17">
        <f t="shared" si="10"/>
        <v>13462.7173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ht="30.0" customHeight="1">
      <c r="B15" s="10" t="s">
        <v>30</v>
      </c>
      <c r="C15" s="10" t="str">
        <f t="shared" ref="C15:O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BPR</v>
      </c>
      <c r="O15" s="10" t="str">
        <f t="shared" si="11"/>
        <v>TOTAL SISTEMA</v>
      </c>
    </row>
    <row r="16" ht="19.5" customHeight="1">
      <c r="B16" s="19" t="s">
        <v>334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</row>
    <row r="17" ht="19.5" customHeight="1">
      <c r="B17" s="26" t="s">
        <v>32</v>
      </c>
      <c r="C17" s="27">
        <f t="shared" ref="C17:O17" si="12">C16*C10</f>
        <v>314268.6695</v>
      </c>
      <c r="D17" s="27">
        <f t="shared" si="12"/>
        <v>440890.9822</v>
      </c>
      <c r="E17" s="27">
        <f t="shared" si="12"/>
        <v>414573.6659</v>
      </c>
      <c r="F17" s="27">
        <f t="shared" si="12"/>
        <v>248578.6152</v>
      </c>
      <c r="G17" s="27">
        <f t="shared" si="12"/>
        <v>231703.095</v>
      </c>
      <c r="H17" s="27">
        <f t="shared" si="12"/>
        <v>170817.5805</v>
      </c>
      <c r="I17" s="27">
        <f t="shared" si="12"/>
        <v>81695.58878</v>
      </c>
      <c r="J17" s="27">
        <f t="shared" si="12"/>
        <v>133070.1896</v>
      </c>
      <c r="K17" s="27">
        <f t="shared" si="12"/>
        <v>1738.053383</v>
      </c>
      <c r="L17" s="27">
        <f t="shared" si="12"/>
        <v>150532.374</v>
      </c>
      <c r="M17" s="27">
        <f t="shared" si="12"/>
        <v>26471.17602</v>
      </c>
      <c r="N17" s="27">
        <f t="shared" si="12"/>
        <v>52203.14836</v>
      </c>
      <c r="O17" s="27">
        <f t="shared" si="12"/>
        <v>2266543.138</v>
      </c>
    </row>
    <row r="18" ht="29.25" customHeight="1">
      <c r="B18" s="29" t="s">
        <v>335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</row>
    <row r="19" ht="21.0" customHeight="1">
      <c r="B19" s="26" t="s">
        <v>34</v>
      </c>
      <c r="C19" s="27">
        <f t="shared" ref="C19:O19" si="13">C9*C18</f>
        <v>541721.1891</v>
      </c>
      <c r="D19" s="27">
        <f t="shared" si="13"/>
        <v>861257.6127</v>
      </c>
      <c r="E19" s="27">
        <f t="shared" si="13"/>
        <v>543094.8135</v>
      </c>
      <c r="F19" s="27">
        <f t="shared" si="13"/>
        <v>291451.4842</v>
      </c>
      <c r="G19" s="27">
        <f t="shared" si="13"/>
        <v>213459.3662</v>
      </c>
      <c r="H19" s="27">
        <f t="shared" si="13"/>
        <v>169493.5838</v>
      </c>
      <c r="I19" s="27">
        <f t="shared" si="13"/>
        <v>74118.50022</v>
      </c>
      <c r="J19" s="27">
        <f t="shared" si="13"/>
        <v>147248.9468</v>
      </c>
      <c r="K19" s="27">
        <f t="shared" si="13"/>
        <v>2602.3956</v>
      </c>
      <c r="L19" s="27">
        <f t="shared" si="13"/>
        <v>152353.6809</v>
      </c>
      <c r="M19" s="27">
        <f t="shared" si="13"/>
        <v>32485.52937</v>
      </c>
      <c r="N19" s="27">
        <f t="shared" si="13"/>
        <v>0</v>
      </c>
      <c r="O19" s="27">
        <f t="shared" si="13"/>
        <v>3029287.102</v>
      </c>
    </row>
    <row r="20" ht="31.5" customHeight="1">
      <c r="B20" s="29" t="s">
        <v>336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R20" s="32"/>
    </row>
    <row r="21" ht="20.25" customHeight="1">
      <c r="B21" s="26" t="s">
        <v>36</v>
      </c>
      <c r="C21" s="27">
        <f t="shared" ref="C21:O21" si="14">C20*C4</f>
        <v>1589319.988</v>
      </c>
      <c r="D21" s="27">
        <f t="shared" si="14"/>
        <v>2296622.227</v>
      </c>
      <c r="E21" s="27">
        <f t="shared" si="14"/>
        <v>1931157.134</v>
      </c>
      <c r="F21" s="27">
        <f t="shared" si="14"/>
        <v>1365719.025</v>
      </c>
      <c r="G21" s="27">
        <f t="shared" si="14"/>
        <v>1161704.191</v>
      </c>
      <c r="H21" s="27">
        <f t="shared" si="14"/>
        <v>928401.7903</v>
      </c>
      <c r="I21" s="27">
        <f t="shared" si="14"/>
        <v>644842.0514</v>
      </c>
      <c r="J21" s="27">
        <f t="shared" si="14"/>
        <v>968874.0506</v>
      </c>
      <c r="K21" s="27">
        <f t="shared" si="14"/>
        <v>10055.76136</v>
      </c>
      <c r="L21" s="27">
        <f t="shared" si="14"/>
        <v>1066482.821</v>
      </c>
      <c r="M21" s="27">
        <f t="shared" si="14"/>
        <v>246180.8819</v>
      </c>
      <c r="N21" s="27">
        <f t="shared" si="14"/>
        <v>492886.0306</v>
      </c>
      <c r="O21" s="27">
        <f t="shared" si="14"/>
        <v>12702245.95</v>
      </c>
    </row>
    <row r="22" ht="32.25" customHeight="1">
      <c r="B22" s="29" t="s">
        <v>337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ht="42.75" customHeight="1">
      <c r="B24" s="23" t="s">
        <v>39</v>
      </c>
      <c r="C24" s="23" t="str">
        <f t="shared" ref="C24:O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BPR</v>
      </c>
      <c r="O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ht="29.25" customHeight="1">
      <c r="B26" s="39" t="s">
        <v>41</v>
      </c>
      <c r="C26" s="27">
        <f t="shared" ref="C26:O26" si="16">C5-C21</f>
        <v>5061908.104</v>
      </c>
      <c r="D26" s="27">
        <f t="shared" si="16"/>
        <v>8665553.671</v>
      </c>
      <c r="E26" s="27">
        <f t="shared" si="16"/>
        <v>5571642.315</v>
      </c>
      <c r="F26" s="27">
        <f t="shared" si="16"/>
        <v>4634975.426</v>
      </c>
      <c r="G26" s="27">
        <f t="shared" si="16"/>
        <v>3869873.692</v>
      </c>
      <c r="H26" s="27">
        <f t="shared" si="16"/>
        <v>2680810.806</v>
      </c>
      <c r="I26" s="27">
        <f t="shared" si="16"/>
        <v>1534258.146</v>
      </c>
      <c r="J26" s="27">
        <f t="shared" si="16"/>
        <v>2378089.583</v>
      </c>
      <c r="K26" s="27">
        <f t="shared" si="16"/>
        <v>46757.14484</v>
      </c>
      <c r="L26" s="27">
        <f t="shared" si="16"/>
        <v>2699226.344</v>
      </c>
      <c r="M26" s="27">
        <f t="shared" si="16"/>
        <v>385934.8193</v>
      </c>
      <c r="N26" s="27">
        <f t="shared" si="16"/>
        <v>211476.7104</v>
      </c>
      <c r="O26" s="27">
        <f t="shared" si="16"/>
        <v>37740506.76</v>
      </c>
    </row>
    <row r="27" ht="18.75" customHeight="1">
      <c r="B27" s="40" t="s">
        <v>42</v>
      </c>
      <c r="C27" s="41">
        <f t="shared" ref="C27:O27" si="17">C26/C17</f>
        <v>16.10694478</v>
      </c>
      <c r="D27" s="41">
        <f t="shared" si="17"/>
        <v>19.65464031</v>
      </c>
      <c r="E27" s="41">
        <f t="shared" si="17"/>
        <v>13.43945063</v>
      </c>
      <c r="F27" s="41">
        <f t="shared" si="17"/>
        <v>18.64591377</v>
      </c>
      <c r="G27" s="41">
        <f t="shared" si="17"/>
        <v>16.70186448</v>
      </c>
      <c r="H27" s="41">
        <f t="shared" si="17"/>
        <v>15.69399823</v>
      </c>
      <c r="I27" s="41">
        <f t="shared" si="17"/>
        <v>18.78018347</v>
      </c>
      <c r="J27" s="41">
        <f t="shared" si="17"/>
        <v>17.87094158</v>
      </c>
      <c r="K27" s="41">
        <f t="shared" si="17"/>
        <v>26.90201882</v>
      </c>
      <c r="L27" s="41">
        <f t="shared" si="17"/>
        <v>17.93120159</v>
      </c>
      <c r="M27" s="41">
        <f t="shared" si="17"/>
        <v>14.5794361</v>
      </c>
      <c r="N27" s="41">
        <f t="shared" si="17"/>
        <v>4.051033646</v>
      </c>
      <c r="O27" s="41">
        <f t="shared" si="17"/>
        <v>16.65113102</v>
      </c>
    </row>
    <row r="28" ht="18.75" customHeight="1">
      <c r="B28" s="40" t="s">
        <v>43</v>
      </c>
      <c r="C28" s="41">
        <f t="shared" ref="C28:O28" si="18">((C26)/C10)*100</f>
        <v>46.71013985</v>
      </c>
      <c r="D28" s="41">
        <f t="shared" si="18"/>
        <v>56.9984569</v>
      </c>
      <c r="E28" s="41">
        <f t="shared" si="18"/>
        <v>38.97440683</v>
      </c>
      <c r="F28" s="41">
        <f t="shared" si="18"/>
        <v>54.07314994</v>
      </c>
      <c r="G28" s="41">
        <f t="shared" si="18"/>
        <v>48.43540699</v>
      </c>
      <c r="H28" s="41">
        <f t="shared" si="18"/>
        <v>45.51259486</v>
      </c>
      <c r="I28" s="41">
        <f t="shared" si="18"/>
        <v>54.46253206</v>
      </c>
      <c r="J28" s="41">
        <f t="shared" si="18"/>
        <v>51.82573058</v>
      </c>
      <c r="K28" s="41">
        <f t="shared" si="18"/>
        <v>78.01585459</v>
      </c>
      <c r="L28" s="41">
        <f t="shared" si="18"/>
        <v>52.00048462</v>
      </c>
      <c r="M28" s="41">
        <f t="shared" si="18"/>
        <v>42.28036468</v>
      </c>
      <c r="N28" s="41">
        <f t="shared" si="18"/>
        <v>11.74799757</v>
      </c>
      <c r="O28" s="41">
        <f t="shared" si="18"/>
        <v>48.28827996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ht="28.5" customHeight="1">
      <c r="B30" s="39" t="s">
        <v>45</v>
      </c>
      <c r="C30" s="27">
        <f t="shared" ref="C30:O30" si="19">C6-(0.4*C7)+C19-C21</f>
        <v>1632925.406</v>
      </c>
      <c r="D30" s="27">
        <f t="shared" si="19"/>
        <v>5521495.913</v>
      </c>
      <c r="E30" s="27">
        <f t="shared" si="19"/>
        <v>1427732.124</v>
      </c>
      <c r="F30" s="27">
        <f t="shared" si="19"/>
        <v>1121392.657</v>
      </c>
      <c r="G30" s="27">
        <f t="shared" si="19"/>
        <v>1344320.863</v>
      </c>
      <c r="H30" s="27">
        <f t="shared" si="19"/>
        <v>1119163.503</v>
      </c>
      <c r="I30" s="27">
        <f t="shared" si="19"/>
        <v>426860.4495</v>
      </c>
      <c r="J30" s="27">
        <f t="shared" si="19"/>
        <v>406234.327</v>
      </c>
      <c r="K30" s="27">
        <f t="shared" si="19"/>
        <v>46413.36916</v>
      </c>
      <c r="L30" s="27">
        <f t="shared" si="19"/>
        <v>731441.4993</v>
      </c>
      <c r="M30" s="27">
        <f t="shared" si="19"/>
        <v>118427.5516</v>
      </c>
      <c r="N30" s="27">
        <f t="shared" si="19"/>
        <v>-20737.52103</v>
      </c>
      <c r="O30" s="27">
        <f t="shared" si="19"/>
        <v>13875670.14</v>
      </c>
    </row>
    <row r="31" ht="18.75" customHeight="1">
      <c r="B31" s="40" t="s">
        <v>42</v>
      </c>
      <c r="C31" s="41">
        <f t="shared" ref="C31:O31" si="20">C30/C17</f>
        <v>5.195953541</v>
      </c>
      <c r="D31" s="41">
        <f t="shared" si="20"/>
        <v>12.52349478</v>
      </c>
      <c r="E31" s="41">
        <f t="shared" si="20"/>
        <v>3.443856284</v>
      </c>
      <c r="F31" s="41">
        <f t="shared" si="20"/>
        <v>4.511219342</v>
      </c>
      <c r="G31" s="41">
        <f t="shared" si="20"/>
        <v>5.80191155</v>
      </c>
      <c r="H31" s="41">
        <f t="shared" si="20"/>
        <v>6.551805144</v>
      </c>
      <c r="I31" s="41">
        <f t="shared" si="20"/>
        <v>5.225012218</v>
      </c>
      <c r="J31" s="41">
        <f t="shared" si="20"/>
        <v>3.052782358</v>
      </c>
      <c r="K31" s="41">
        <f t="shared" si="20"/>
        <v>26.70422531</v>
      </c>
      <c r="L31" s="41">
        <f t="shared" si="20"/>
        <v>4.859031184</v>
      </c>
      <c r="M31" s="41">
        <f t="shared" si="20"/>
        <v>4.473830383</v>
      </c>
      <c r="N31" s="41">
        <f t="shared" si="20"/>
        <v>-0.3972465586</v>
      </c>
      <c r="O31" s="41">
        <f t="shared" si="20"/>
        <v>6.121952813</v>
      </c>
    </row>
    <row r="32" ht="18.75" customHeight="1">
      <c r="B32" s="40" t="s">
        <v>43</v>
      </c>
      <c r="C32" s="41">
        <f t="shared" ref="C32:O32" si="21">((C30/C10)*100)</f>
        <v>15.06826527</v>
      </c>
      <c r="D32" s="41">
        <f t="shared" si="21"/>
        <v>36.31813486</v>
      </c>
      <c r="E32" s="41">
        <f t="shared" si="21"/>
        <v>9.987183223</v>
      </c>
      <c r="F32" s="41">
        <f t="shared" si="21"/>
        <v>13.08253609</v>
      </c>
      <c r="G32" s="41">
        <f t="shared" si="21"/>
        <v>16.82554349</v>
      </c>
      <c r="H32" s="41">
        <f t="shared" si="21"/>
        <v>19.00023492</v>
      </c>
      <c r="I32" s="41">
        <f t="shared" si="21"/>
        <v>15.15253543</v>
      </c>
      <c r="J32" s="41">
        <f t="shared" si="21"/>
        <v>8.853068837</v>
      </c>
      <c r="K32" s="41">
        <f t="shared" si="21"/>
        <v>77.44225341</v>
      </c>
      <c r="L32" s="41">
        <f t="shared" si="21"/>
        <v>14.09119043</v>
      </c>
      <c r="M32" s="41">
        <f t="shared" si="21"/>
        <v>12.97410811</v>
      </c>
      <c r="N32" s="41">
        <f t="shared" si="21"/>
        <v>-1.15201502</v>
      </c>
      <c r="O32" s="41">
        <f t="shared" si="21"/>
        <v>17.75366316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B78" s="51" t="s">
        <v>48</v>
      </c>
      <c r="O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8.71"/>
    <col customWidth="1" min="12" max="13" width="8.71"/>
    <col customWidth="1" min="14" max="14" width="9.86"/>
    <col customWidth="1" min="15" max="15" width="19.71"/>
    <col customWidth="1" min="16" max="31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7.0" customHeight="1">
      <c r="A2" s="7"/>
      <c r="B2" s="8" t="s">
        <v>296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</row>
    <row r="4" ht="18.0" customHeight="1">
      <c r="A4" s="7"/>
      <c r="B4" s="12" t="s">
        <v>20</v>
      </c>
      <c r="C4" s="54">
        <f t="shared" ref="C4:O4" si="1">+Q4</f>
        <v>33900062.89</v>
      </c>
      <c r="D4" s="54">
        <f t="shared" si="1"/>
        <v>49206934.18</v>
      </c>
      <c r="E4" s="54">
        <f t="shared" si="1"/>
        <v>40874130.31</v>
      </c>
      <c r="F4" s="54">
        <f t="shared" si="1"/>
        <v>29315437.97</v>
      </c>
      <c r="G4" s="54">
        <f t="shared" si="1"/>
        <v>24806519.29</v>
      </c>
      <c r="H4" s="54">
        <f t="shared" si="1"/>
        <v>19375465.38</v>
      </c>
      <c r="I4" s="54">
        <f t="shared" si="1"/>
        <v>13562732.5</v>
      </c>
      <c r="J4" s="54">
        <f t="shared" si="1"/>
        <v>21099241.03</v>
      </c>
      <c r="K4" s="54">
        <f t="shared" si="1"/>
        <v>201009.8397</v>
      </c>
      <c r="L4" s="54">
        <f t="shared" si="1"/>
        <v>22648848.61</v>
      </c>
      <c r="M4" s="54">
        <f t="shared" si="1"/>
        <v>5311375.817</v>
      </c>
      <c r="N4" s="54">
        <f t="shared" si="1"/>
        <v>10589166.34</v>
      </c>
      <c r="O4" s="54">
        <f t="shared" si="1"/>
        <v>270890924.2</v>
      </c>
      <c r="Q4" s="72">
        <v>3.390006289285E7</v>
      </c>
      <c r="R4" s="72">
        <v>4.920693418402E7</v>
      </c>
      <c r="S4" s="72">
        <v>4.087413030736E7</v>
      </c>
      <c r="T4" s="72">
        <v>2.931543796638E7</v>
      </c>
      <c r="U4" s="72">
        <v>2.480651929273E7</v>
      </c>
      <c r="V4" s="72">
        <v>1.937546537629E7</v>
      </c>
      <c r="W4" s="72">
        <v>1.356273249802E7</v>
      </c>
      <c r="X4" s="72">
        <v>2.109924103246E7</v>
      </c>
      <c r="Y4" s="72">
        <v>201009.83967</v>
      </c>
      <c r="Z4" s="72">
        <v>2.264884861475E7</v>
      </c>
      <c r="AA4" s="72">
        <v>5311375.816930001</v>
      </c>
      <c r="AB4" s="72">
        <v>1.0589166342600001E7</v>
      </c>
      <c r="AC4" s="72">
        <v>2.7089092416406E8</v>
      </c>
      <c r="AD4" s="13">
        <v>0.0</v>
      </c>
      <c r="AE4" s="13">
        <v>0.0</v>
      </c>
    </row>
    <row r="5" ht="18.0" customHeight="1">
      <c r="A5" s="7"/>
      <c r="B5" s="12" t="s">
        <v>21</v>
      </c>
      <c r="C5" s="14">
        <f t="shared" ref="C5:O5" si="2">C6+C8-(C7*0.4)-(C9*0.3)</f>
        <v>6667551.727</v>
      </c>
      <c r="D5" s="14">
        <f t="shared" si="2"/>
        <v>10968890.8</v>
      </c>
      <c r="E5" s="14">
        <f t="shared" si="2"/>
        <v>7514122.273</v>
      </c>
      <c r="F5" s="14">
        <f t="shared" si="2"/>
        <v>6095884.316</v>
      </c>
      <c r="G5" s="14">
        <f t="shared" si="2"/>
        <v>5060034.016</v>
      </c>
      <c r="H5" s="14">
        <f t="shared" si="2"/>
        <v>3307238.81</v>
      </c>
      <c r="I5" s="14">
        <f t="shared" si="2"/>
        <v>2174221.213</v>
      </c>
      <c r="J5" s="14">
        <f t="shared" si="2"/>
        <v>3547831.873</v>
      </c>
      <c r="K5" s="14">
        <f t="shared" si="2"/>
        <v>55160.72686</v>
      </c>
      <c r="L5" s="14">
        <f t="shared" si="2"/>
        <v>3815662.799</v>
      </c>
      <c r="M5" s="14">
        <f t="shared" si="2"/>
        <v>654178.6217</v>
      </c>
      <c r="N5" s="14">
        <f t="shared" si="2"/>
        <v>698377.1684</v>
      </c>
      <c r="O5" s="14">
        <f t="shared" si="2"/>
        <v>50559154.34</v>
      </c>
      <c r="Q5" s="70">
        <v>3447143.58347</v>
      </c>
      <c r="R5" s="70">
        <v>9397584.691860002</v>
      </c>
      <c r="S5" s="70">
        <v>3528823.77421</v>
      </c>
      <c r="T5" s="70">
        <v>2931173.0060799997</v>
      </c>
      <c r="U5" s="70">
        <v>3134311.21388</v>
      </c>
      <c r="V5" s="70">
        <v>1963730.83736</v>
      </c>
      <c r="W5" s="70">
        <v>1021233.70075</v>
      </c>
      <c r="X5" s="70">
        <v>1959092.88187</v>
      </c>
      <c r="Y5" s="70">
        <v>74587.10145</v>
      </c>
      <c r="Z5" s="70">
        <v>2310111.95262</v>
      </c>
      <c r="AA5" s="70">
        <v>496863.53181</v>
      </c>
      <c r="AB5" s="70">
        <v>590313.05328</v>
      </c>
      <c r="AC5" s="70">
        <v>3.085496932864E7</v>
      </c>
      <c r="AD5" s="13">
        <v>0.0</v>
      </c>
      <c r="AE5" s="13">
        <v>0.0</v>
      </c>
    </row>
    <row r="6" ht="18.0" customHeight="1">
      <c r="A6" s="7"/>
      <c r="B6" s="17" t="s">
        <v>22</v>
      </c>
      <c r="C6" s="18">
        <f t="shared" ref="C6:O6" si="3">+Q5</f>
        <v>3447143.583</v>
      </c>
      <c r="D6" s="18">
        <f t="shared" si="3"/>
        <v>9397584.692</v>
      </c>
      <c r="E6" s="18">
        <f t="shared" si="3"/>
        <v>3528823.774</v>
      </c>
      <c r="F6" s="18">
        <f t="shared" si="3"/>
        <v>2931173.006</v>
      </c>
      <c r="G6" s="18">
        <f t="shared" si="3"/>
        <v>3134311.214</v>
      </c>
      <c r="H6" s="18">
        <f t="shared" si="3"/>
        <v>1963730.837</v>
      </c>
      <c r="I6" s="18">
        <f t="shared" si="3"/>
        <v>1021233.701</v>
      </c>
      <c r="J6" s="18">
        <f t="shared" si="3"/>
        <v>1959092.882</v>
      </c>
      <c r="K6" s="18">
        <f t="shared" si="3"/>
        <v>74587.10145</v>
      </c>
      <c r="L6" s="18">
        <f t="shared" si="3"/>
        <v>2310111.953</v>
      </c>
      <c r="M6" s="18">
        <f t="shared" si="3"/>
        <v>496863.5318</v>
      </c>
      <c r="N6" s="18">
        <f t="shared" si="3"/>
        <v>590313.0533</v>
      </c>
      <c r="O6" s="18">
        <f t="shared" si="3"/>
        <v>30854969.33</v>
      </c>
      <c r="Q6" s="69">
        <v>2000598.32328</v>
      </c>
      <c r="R6" s="69">
        <v>6455961.75441</v>
      </c>
      <c r="S6" s="69">
        <v>1982438.75128</v>
      </c>
      <c r="T6" s="69">
        <v>1885679.2991</v>
      </c>
      <c r="U6" s="69">
        <v>2021251.1526300001</v>
      </c>
      <c r="V6" s="69">
        <v>1004070.43058</v>
      </c>
      <c r="W6" s="69">
        <v>278792.27117</v>
      </c>
      <c r="X6" s="69">
        <v>1384664.91014</v>
      </c>
      <c r="Y6" s="69">
        <v>54927.656310000006</v>
      </c>
      <c r="Z6" s="69">
        <v>1634605.33474</v>
      </c>
      <c r="AA6" s="69">
        <v>321679.70558999997</v>
      </c>
      <c r="AB6" s="69">
        <v>181730.0</v>
      </c>
      <c r="AC6" s="69">
        <v>1.920639958923E7</v>
      </c>
      <c r="AD6" s="13">
        <v>0.0</v>
      </c>
      <c r="AE6" s="13">
        <v>0.0</v>
      </c>
    </row>
    <row r="7" ht="18.0" customHeight="1">
      <c r="A7" s="7"/>
      <c r="B7" s="19" t="s">
        <v>23</v>
      </c>
      <c r="C7" s="18">
        <f t="shared" ref="C7:O7" si="4">+Q6</f>
        <v>2000598.323</v>
      </c>
      <c r="D7" s="18">
        <f t="shared" si="4"/>
        <v>6455961.754</v>
      </c>
      <c r="E7" s="18">
        <f t="shared" si="4"/>
        <v>1982438.751</v>
      </c>
      <c r="F7" s="18">
        <f t="shared" si="4"/>
        <v>1885679.299</v>
      </c>
      <c r="G7" s="18">
        <f t="shared" si="4"/>
        <v>2021251.153</v>
      </c>
      <c r="H7" s="18">
        <f t="shared" si="4"/>
        <v>1004070.431</v>
      </c>
      <c r="I7" s="18">
        <f t="shared" si="4"/>
        <v>278792.2712</v>
      </c>
      <c r="J7" s="18">
        <f t="shared" si="4"/>
        <v>1384664.91</v>
      </c>
      <c r="K7" s="18">
        <f t="shared" si="4"/>
        <v>54927.65631</v>
      </c>
      <c r="L7" s="18">
        <f t="shared" si="4"/>
        <v>1634605.335</v>
      </c>
      <c r="M7" s="18">
        <f t="shared" si="4"/>
        <v>321679.7056</v>
      </c>
      <c r="N7" s="18">
        <f t="shared" si="4"/>
        <v>181730</v>
      </c>
      <c r="O7" s="18">
        <f t="shared" si="4"/>
        <v>19206399.59</v>
      </c>
      <c r="Q7" s="70">
        <v>4217060.770260001</v>
      </c>
      <c r="R7" s="70">
        <v>4517223.63132</v>
      </c>
      <c r="S7" s="70">
        <v>4971890.1576000005</v>
      </c>
      <c r="T7" s="70">
        <v>4050711.7999</v>
      </c>
      <c r="U7" s="70">
        <v>2827452.473</v>
      </c>
      <c r="V7" s="70">
        <v>1817180.99832</v>
      </c>
      <c r="W7" s="70">
        <v>1294784.36697</v>
      </c>
      <c r="X7" s="70">
        <v>2205851.39201</v>
      </c>
      <c r="Y7" s="70">
        <v>3487.9350099999997</v>
      </c>
      <c r="Z7" s="70">
        <v>2221453.80685</v>
      </c>
      <c r="AA7" s="70">
        <v>300785.98189</v>
      </c>
      <c r="AB7" s="70">
        <v>180756.11516</v>
      </c>
      <c r="AC7" s="70">
        <v>2.8608639428290002E7</v>
      </c>
      <c r="AD7" s="13">
        <v>0.0</v>
      </c>
      <c r="AE7" s="13">
        <v>0.0</v>
      </c>
    </row>
    <row r="8" ht="18.0" customHeight="1">
      <c r="A8" s="7"/>
      <c r="B8" s="17" t="s">
        <v>24</v>
      </c>
      <c r="C8" s="18">
        <f t="shared" ref="C8:O8" si="5">+Q7</f>
        <v>4217060.77</v>
      </c>
      <c r="D8" s="18">
        <f t="shared" si="5"/>
        <v>4517223.631</v>
      </c>
      <c r="E8" s="18">
        <f t="shared" si="5"/>
        <v>4971890.158</v>
      </c>
      <c r="F8" s="18">
        <f t="shared" si="5"/>
        <v>4050711.8</v>
      </c>
      <c r="G8" s="18">
        <f t="shared" si="5"/>
        <v>2827452.473</v>
      </c>
      <c r="H8" s="18">
        <f t="shared" si="5"/>
        <v>1817180.998</v>
      </c>
      <c r="I8" s="18">
        <f t="shared" si="5"/>
        <v>1294784.367</v>
      </c>
      <c r="J8" s="18">
        <f t="shared" si="5"/>
        <v>2205851.392</v>
      </c>
      <c r="K8" s="18">
        <f t="shared" si="5"/>
        <v>3487.93501</v>
      </c>
      <c r="L8" s="18">
        <f t="shared" si="5"/>
        <v>2221453.807</v>
      </c>
      <c r="M8" s="18">
        <f t="shared" si="5"/>
        <v>300785.9819</v>
      </c>
      <c r="N8" s="18">
        <f t="shared" si="5"/>
        <v>180756.1152</v>
      </c>
      <c r="O8" s="18">
        <f t="shared" si="5"/>
        <v>28608639.43</v>
      </c>
      <c r="Q8" s="69">
        <v>654710.9902</v>
      </c>
      <c r="R8" s="69">
        <v>1211776.07155</v>
      </c>
      <c r="S8" s="69">
        <v>645387.1939</v>
      </c>
      <c r="T8" s="69">
        <v>439095.90228</v>
      </c>
      <c r="U8" s="69">
        <v>310764.03115</v>
      </c>
      <c r="V8" s="69">
        <v>240149.51261</v>
      </c>
      <c r="W8" s="69">
        <v>100933.15398</v>
      </c>
      <c r="X8" s="69">
        <v>210821.45492</v>
      </c>
      <c r="Y8" s="69">
        <v>3144.15693</v>
      </c>
      <c r="Z8" s="69">
        <v>206869.42166</v>
      </c>
      <c r="AA8" s="69">
        <v>49330.03246</v>
      </c>
      <c r="AB8" s="69">
        <v>0.0</v>
      </c>
      <c r="AC8" s="69">
        <v>4072981.92164</v>
      </c>
      <c r="AD8" s="13">
        <v>0.0</v>
      </c>
      <c r="AE8" s="13">
        <v>0.0</v>
      </c>
    </row>
    <row r="9" ht="18.0" customHeight="1">
      <c r="A9" s="7"/>
      <c r="B9" s="19" t="s">
        <v>25</v>
      </c>
      <c r="C9" s="18">
        <f t="shared" ref="C9:O9" si="6">+Q8</f>
        <v>654710.9902</v>
      </c>
      <c r="D9" s="18">
        <f t="shared" si="6"/>
        <v>1211776.072</v>
      </c>
      <c r="E9" s="18">
        <f t="shared" si="6"/>
        <v>645387.1939</v>
      </c>
      <c r="F9" s="18">
        <f t="shared" si="6"/>
        <v>439095.9023</v>
      </c>
      <c r="G9" s="18">
        <f t="shared" si="6"/>
        <v>310764.0312</v>
      </c>
      <c r="H9" s="18">
        <f t="shared" si="6"/>
        <v>240149.5126</v>
      </c>
      <c r="I9" s="18">
        <f t="shared" si="6"/>
        <v>100933.154</v>
      </c>
      <c r="J9" s="18">
        <f t="shared" si="6"/>
        <v>210821.4549</v>
      </c>
      <c r="K9" s="18">
        <f t="shared" si="6"/>
        <v>3144.15693</v>
      </c>
      <c r="L9" s="18">
        <f t="shared" si="6"/>
        <v>206869.4217</v>
      </c>
      <c r="M9" s="18">
        <f t="shared" si="6"/>
        <v>49330.03246</v>
      </c>
      <c r="N9" s="18">
        <f t="shared" si="6"/>
        <v>0</v>
      </c>
      <c r="O9" s="18">
        <f t="shared" si="6"/>
        <v>4072981.922</v>
      </c>
      <c r="Q9" s="69">
        <v>4320296.575270001</v>
      </c>
      <c r="R9" s="69">
        <v>3734985.32422</v>
      </c>
      <c r="S9" s="69">
        <v>4832790.504819999</v>
      </c>
      <c r="T9" s="69">
        <v>4084846.53939</v>
      </c>
      <c r="U9" s="69">
        <v>3367449.84707</v>
      </c>
      <c r="V9" s="69">
        <v>2242253.25467</v>
      </c>
      <c r="W9" s="69">
        <v>1021563.7202000001</v>
      </c>
      <c r="X9" s="69">
        <v>9688.83053</v>
      </c>
      <c r="Y9" s="69">
        <v>31273.35098</v>
      </c>
      <c r="Z9" s="69">
        <v>887329.55136</v>
      </c>
      <c r="AA9" s="69">
        <v>400928.46181</v>
      </c>
      <c r="AB9" s="69">
        <v>31285.16925</v>
      </c>
      <c r="AC9" s="69">
        <v>2.496469112957E7</v>
      </c>
      <c r="AD9" s="13">
        <v>0.0</v>
      </c>
      <c r="AE9" s="13">
        <v>0.0</v>
      </c>
    </row>
    <row r="10" ht="18.0" customHeight="1">
      <c r="A10" s="7"/>
      <c r="B10" s="12" t="s">
        <v>26</v>
      </c>
      <c r="C10" s="14">
        <f t="shared" ref="C10:O10" si="7">SUM(C11:C13)</f>
        <v>11188765.76</v>
      </c>
      <c r="D10" s="14">
        <f t="shared" si="7"/>
        <v>15328084.96</v>
      </c>
      <c r="E10" s="14">
        <f t="shared" si="7"/>
        <v>14228722.89</v>
      </c>
      <c r="F10" s="14">
        <f t="shared" si="7"/>
        <v>8659684.055</v>
      </c>
      <c r="G10" s="14">
        <f t="shared" si="7"/>
        <v>8114869.015</v>
      </c>
      <c r="H10" s="14">
        <f t="shared" si="7"/>
        <v>5773786.235</v>
      </c>
      <c r="I10" s="14">
        <f t="shared" si="7"/>
        <v>2745404.383</v>
      </c>
      <c r="J10" s="14">
        <f t="shared" si="7"/>
        <v>4690509.769</v>
      </c>
      <c r="K10" s="14">
        <f t="shared" si="7"/>
        <v>54102.14279</v>
      </c>
      <c r="L10" s="14">
        <f t="shared" si="7"/>
        <v>5177345.713</v>
      </c>
      <c r="M10" s="14">
        <f t="shared" si="7"/>
        <v>974463.4286</v>
      </c>
      <c r="N10" s="14">
        <f t="shared" si="7"/>
        <v>1844507.402</v>
      </c>
      <c r="O10" s="14">
        <f t="shared" si="7"/>
        <v>78780245.76</v>
      </c>
      <c r="Q10" s="69">
        <v>6867845.76281</v>
      </c>
      <c r="R10" s="69">
        <v>1.159301508538E7</v>
      </c>
      <c r="S10" s="69">
        <v>9392633.56516</v>
      </c>
      <c r="T10" s="69">
        <v>4572553.52768</v>
      </c>
      <c r="U10" s="69">
        <v>4746295.3776899995</v>
      </c>
      <c r="V10" s="69">
        <v>3531507.04193</v>
      </c>
      <c r="W10" s="69">
        <v>1720346.6717</v>
      </c>
      <c r="X10" s="69">
        <v>4680352.02501</v>
      </c>
      <c r="Y10" s="69">
        <v>21791.89211</v>
      </c>
      <c r="Z10" s="69">
        <v>4289773.550989999</v>
      </c>
      <c r="AA10" s="69">
        <v>572974.2234299999</v>
      </c>
      <c r="AB10" s="69">
        <v>1813107.91623</v>
      </c>
      <c r="AC10" s="69">
        <v>5.380219664012E7</v>
      </c>
      <c r="AD10" s="13">
        <v>0.0</v>
      </c>
      <c r="AE10" s="13">
        <v>0.0</v>
      </c>
    </row>
    <row r="11" ht="18.0" customHeight="1">
      <c r="A11" s="7"/>
      <c r="B11" s="17" t="s">
        <v>27</v>
      </c>
      <c r="C11" s="18">
        <f t="shared" ref="C11:O11" si="8">+Q9</f>
        <v>4320296.575</v>
      </c>
      <c r="D11" s="18">
        <f t="shared" si="8"/>
        <v>3734985.324</v>
      </c>
      <c r="E11" s="18">
        <f t="shared" si="8"/>
        <v>4832790.505</v>
      </c>
      <c r="F11" s="18">
        <f t="shared" si="8"/>
        <v>4084846.539</v>
      </c>
      <c r="G11" s="18">
        <f t="shared" si="8"/>
        <v>3367449.847</v>
      </c>
      <c r="H11" s="18">
        <f t="shared" si="8"/>
        <v>2242253.255</v>
      </c>
      <c r="I11" s="18">
        <f t="shared" si="8"/>
        <v>1021563.72</v>
      </c>
      <c r="J11" s="18">
        <f t="shared" si="8"/>
        <v>9688.83053</v>
      </c>
      <c r="K11" s="18">
        <f t="shared" si="8"/>
        <v>31273.35098</v>
      </c>
      <c r="L11" s="18">
        <f t="shared" si="8"/>
        <v>887329.5514</v>
      </c>
      <c r="M11" s="18">
        <f t="shared" si="8"/>
        <v>400928.4618</v>
      </c>
      <c r="N11" s="18">
        <f t="shared" si="8"/>
        <v>31285.16925</v>
      </c>
      <c r="O11" s="18">
        <f t="shared" si="8"/>
        <v>24964691.13</v>
      </c>
      <c r="Q11" s="69">
        <v>623.4266700000001</v>
      </c>
      <c r="R11" s="69">
        <v>84.54799</v>
      </c>
      <c r="S11" s="69">
        <v>3298.8232799999996</v>
      </c>
      <c r="T11" s="69">
        <v>2283.9874900000004</v>
      </c>
      <c r="U11" s="69">
        <v>1123.79038</v>
      </c>
      <c r="V11" s="69">
        <v>25.938</v>
      </c>
      <c r="W11" s="69">
        <v>3493.99084</v>
      </c>
      <c r="X11" s="69">
        <v>468.91351000000003</v>
      </c>
      <c r="Y11" s="69">
        <v>1036.8997</v>
      </c>
      <c r="Z11" s="69">
        <v>242.61045000000001</v>
      </c>
      <c r="AA11" s="69">
        <v>560.7433100000001</v>
      </c>
      <c r="AB11" s="69">
        <v>114.3161</v>
      </c>
      <c r="AC11" s="69">
        <v>13357.987720000001</v>
      </c>
      <c r="AD11" s="13">
        <v>0.0</v>
      </c>
      <c r="AE11" s="13">
        <v>0.0</v>
      </c>
    </row>
    <row r="12" ht="18.0" customHeight="1">
      <c r="A12" s="7"/>
      <c r="B12" s="17" t="s">
        <v>28</v>
      </c>
      <c r="C12" s="18">
        <f t="shared" ref="C12:O12" si="9">+Q10</f>
        <v>6867845.763</v>
      </c>
      <c r="D12" s="18">
        <f t="shared" si="9"/>
        <v>11593015.09</v>
      </c>
      <c r="E12" s="18">
        <f t="shared" si="9"/>
        <v>9392633.565</v>
      </c>
      <c r="F12" s="18">
        <f t="shared" si="9"/>
        <v>4572553.528</v>
      </c>
      <c r="G12" s="18">
        <f t="shared" si="9"/>
        <v>4746295.378</v>
      </c>
      <c r="H12" s="18">
        <f t="shared" si="9"/>
        <v>3531507.042</v>
      </c>
      <c r="I12" s="18">
        <f t="shared" si="9"/>
        <v>1720346.672</v>
      </c>
      <c r="J12" s="18">
        <f t="shared" si="9"/>
        <v>4680352.025</v>
      </c>
      <c r="K12" s="18">
        <f t="shared" si="9"/>
        <v>21791.89211</v>
      </c>
      <c r="L12" s="18">
        <f t="shared" si="9"/>
        <v>4289773.551</v>
      </c>
      <c r="M12" s="18">
        <f t="shared" si="9"/>
        <v>572974.2234</v>
      </c>
      <c r="N12" s="18">
        <f t="shared" si="9"/>
        <v>1813107.916</v>
      </c>
      <c r="O12" s="18">
        <f t="shared" si="9"/>
        <v>53802196.64</v>
      </c>
    </row>
    <row r="13" ht="20.25" customHeight="1">
      <c r="A13" s="7"/>
      <c r="B13" s="17" t="s">
        <v>338</v>
      </c>
      <c r="C13" s="18">
        <f t="shared" ref="C13:O13" si="10">+Q11</f>
        <v>623.42667</v>
      </c>
      <c r="D13" s="18">
        <f t="shared" si="10"/>
        <v>84.54799</v>
      </c>
      <c r="E13" s="18">
        <f t="shared" si="10"/>
        <v>3298.82328</v>
      </c>
      <c r="F13" s="18">
        <f t="shared" si="10"/>
        <v>2283.98749</v>
      </c>
      <c r="G13" s="18">
        <f t="shared" si="10"/>
        <v>1123.79038</v>
      </c>
      <c r="H13" s="18">
        <f t="shared" si="10"/>
        <v>25.938</v>
      </c>
      <c r="I13" s="18">
        <f t="shared" si="10"/>
        <v>3493.99084</v>
      </c>
      <c r="J13" s="18">
        <f t="shared" si="10"/>
        <v>468.91351</v>
      </c>
      <c r="K13" s="18">
        <f t="shared" si="10"/>
        <v>1036.8997</v>
      </c>
      <c r="L13" s="18">
        <f t="shared" si="10"/>
        <v>242.61045</v>
      </c>
      <c r="M13" s="18">
        <f t="shared" si="10"/>
        <v>560.74331</v>
      </c>
      <c r="N13" s="18">
        <f t="shared" si="10"/>
        <v>114.3161</v>
      </c>
      <c r="O13" s="18">
        <f t="shared" si="10"/>
        <v>13357.98772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ht="30.0" customHeight="1">
      <c r="B15" s="10" t="s">
        <v>30</v>
      </c>
      <c r="C15" s="10" t="str">
        <f t="shared" ref="C15:O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BPR</v>
      </c>
      <c r="O15" s="10" t="str">
        <f t="shared" si="11"/>
        <v>TOTAL SISTEMA</v>
      </c>
    </row>
    <row r="16" ht="19.5" customHeight="1">
      <c r="B16" s="19" t="s">
        <v>339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</row>
    <row r="17" ht="19.5" customHeight="1">
      <c r="B17" s="26" t="s">
        <v>32</v>
      </c>
      <c r="C17" s="27">
        <f t="shared" ref="C17:O17" si="12">C16*C10</f>
        <v>324474.2072</v>
      </c>
      <c r="D17" s="27">
        <f t="shared" si="12"/>
        <v>444514.4638</v>
      </c>
      <c r="E17" s="27">
        <f t="shared" si="12"/>
        <v>412632.9639</v>
      </c>
      <c r="F17" s="27">
        <f t="shared" si="12"/>
        <v>251130.8376</v>
      </c>
      <c r="G17" s="27">
        <f t="shared" si="12"/>
        <v>235331.2014</v>
      </c>
      <c r="H17" s="27">
        <f t="shared" si="12"/>
        <v>167439.8008</v>
      </c>
      <c r="I17" s="27">
        <f t="shared" si="12"/>
        <v>79616.7271</v>
      </c>
      <c r="J17" s="27">
        <f t="shared" si="12"/>
        <v>136024.7833</v>
      </c>
      <c r="K17" s="27">
        <f t="shared" si="12"/>
        <v>1568.962141</v>
      </c>
      <c r="L17" s="27">
        <f t="shared" si="12"/>
        <v>150143.0257</v>
      </c>
      <c r="M17" s="27">
        <f t="shared" si="12"/>
        <v>28259.43943</v>
      </c>
      <c r="N17" s="27">
        <f t="shared" si="12"/>
        <v>53490.71465</v>
      </c>
      <c r="O17" s="27">
        <f t="shared" si="12"/>
        <v>2284627.127</v>
      </c>
    </row>
    <row r="18" ht="29.25" customHeight="1">
      <c r="B18" s="29" t="s">
        <v>340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</row>
    <row r="19" ht="21.0" customHeight="1">
      <c r="B19" s="26" t="s">
        <v>34</v>
      </c>
      <c r="C19" s="27">
        <f t="shared" ref="C19:O19" si="13">C9*C18</f>
        <v>458297.6931</v>
      </c>
      <c r="D19" s="27">
        <f t="shared" si="13"/>
        <v>848243.2501</v>
      </c>
      <c r="E19" s="27">
        <f t="shared" si="13"/>
        <v>451771.0357</v>
      </c>
      <c r="F19" s="27">
        <f t="shared" si="13"/>
        <v>307367.1316</v>
      </c>
      <c r="G19" s="27">
        <f t="shared" si="13"/>
        <v>217534.8218</v>
      </c>
      <c r="H19" s="27">
        <f t="shared" si="13"/>
        <v>168104.6588</v>
      </c>
      <c r="I19" s="27">
        <f t="shared" si="13"/>
        <v>70653.20779</v>
      </c>
      <c r="J19" s="27">
        <f t="shared" si="13"/>
        <v>147575.0184</v>
      </c>
      <c r="K19" s="27">
        <f t="shared" si="13"/>
        <v>2200.909851</v>
      </c>
      <c r="L19" s="27">
        <f t="shared" si="13"/>
        <v>144808.5952</v>
      </c>
      <c r="M19" s="27">
        <f t="shared" si="13"/>
        <v>34531.02272</v>
      </c>
      <c r="N19" s="27">
        <f t="shared" si="13"/>
        <v>0</v>
      </c>
      <c r="O19" s="27">
        <f t="shared" si="13"/>
        <v>2851087.345</v>
      </c>
    </row>
    <row r="20" ht="31.5" customHeight="1">
      <c r="B20" s="29" t="s">
        <v>341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R20" s="32"/>
    </row>
    <row r="21" ht="20.25" customHeight="1">
      <c r="B21" s="26" t="s">
        <v>36</v>
      </c>
      <c r="C21" s="27">
        <f t="shared" ref="C21:O21" si="14">C20*C4</f>
        <v>1593302.956</v>
      </c>
      <c r="D21" s="27">
        <f t="shared" si="14"/>
        <v>2312725.907</v>
      </c>
      <c r="E21" s="27">
        <f t="shared" si="14"/>
        <v>1921084.124</v>
      </c>
      <c r="F21" s="27">
        <f t="shared" si="14"/>
        <v>1377825.584</v>
      </c>
      <c r="G21" s="27">
        <f t="shared" si="14"/>
        <v>1165906.407</v>
      </c>
      <c r="H21" s="27">
        <f t="shared" si="14"/>
        <v>910646.8727</v>
      </c>
      <c r="I21" s="27">
        <f t="shared" si="14"/>
        <v>637448.4274</v>
      </c>
      <c r="J21" s="27">
        <f t="shared" si="14"/>
        <v>991664.3285</v>
      </c>
      <c r="K21" s="27">
        <f t="shared" si="14"/>
        <v>9447.462464</v>
      </c>
      <c r="L21" s="27">
        <f t="shared" si="14"/>
        <v>1064495.885</v>
      </c>
      <c r="M21" s="27">
        <f t="shared" si="14"/>
        <v>249634.6634</v>
      </c>
      <c r="N21" s="27">
        <f t="shared" si="14"/>
        <v>497690.8181</v>
      </c>
      <c r="O21" s="27">
        <f t="shared" si="14"/>
        <v>12731873.44</v>
      </c>
    </row>
    <row r="22" ht="32.25" customHeight="1">
      <c r="B22" s="29" t="s">
        <v>342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ht="42.75" customHeight="1">
      <c r="B24" s="23" t="s">
        <v>39</v>
      </c>
      <c r="C24" s="23" t="str">
        <f t="shared" ref="C24:O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BPR</v>
      </c>
      <c r="O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ht="29.25" customHeight="1">
      <c r="B26" s="39" t="s">
        <v>41</v>
      </c>
      <c r="C26" s="27">
        <f t="shared" ref="C26:O26" si="16">C5-C21</f>
        <v>5074248.771</v>
      </c>
      <c r="D26" s="27">
        <f t="shared" si="16"/>
        <v>8656164.893</v>
      </c>
      <c r="E26" s="27">
        <f t="shared" si="16"/>
        <v>5593038.149</v>
      </c>
      <c r="F26" s="27">
        <f t="shared" si="16"/>
        <v>4718058.731</v>
      </c>
      <c r="G26" s="27">
        <f t="shared" si="16"/>
        <v>3894127.61</v>
      </c>
      <c r="H26" s="27">
        <f t="shared" si="16"/>
        <v>2396591.937</v>
      </c>
      <c r="I26" s="27">
        <f t="shared" si="16"/>
        <v>1536772.786</v>
      </c>
      <c r="J26" s="27">
        <f t="shared" si="16"/>
        <v>2556167.545</v>
      </c>
      <c r="K26" s="27">
        <f t="shared" si="16"/>
        <v>45713.26439</v>
      </c>
      <c r="L26" s="27">
        <f t="shared" si="16"/>
        <v>2751166.914</v>
      </c>
      <c r="M26" s="27">
        <f t="shared" si="16"/>
        <v>404543.9583</v>
      </c>
      <c r="N26" s="27">
        <f t="shared" si="16"/>
        <v>200686.3503</v>
      </c>
      <c r="O26" s="27">
        <f t="shared" si="16"/>
        <v>37827280.91</v>
      </c>
    </row>
    <row r="27" ht="18.75" customHeight="1">
      <c r="B27" s="40" t="s">
        <v>42</v>
      </c>
      <c r="C27" s="41">
        <f t="shared" ref="C27:O27" si="17">C26/C17</f>
        <v>15.63837328</v>
      </c>
      <c r="D27" s="41">
        <f t="shared" si="17"/>
        <v>19.47330312</v>
      </c>
      <c r="E27" s="41">
        <f t="shared" si="17"/>
        <v>13.55451124</v>
      </c>
      <c r="F27" s="41">
        <f t="shared" si="17"/>
        <v>18.7872536</v>
      </c>
      <c r="G27" s="41">
        <f t="shared" si="17"/>
        <v>16.54743436</v>
      </c>
      <c r="H27" s="41">
        <f t="shared" si="17"/>
        <v>14.31315569</v>
      </c>
      <c r="I27" s="41">
        <f t="shared" si="17"/>
        <v>19.30213463</v>
      </c>
      <c r="J27" s="41">
        <f t="shared" si="17"/>
        <v>18.79192514</v>
      </c>
      <c r="K27" s="41">
        <f t="shared" si="17"/>
        <v>29.13598945</v>
      </c>
      <c r="L27" s="41">
        <f t="shared" si="17"/>
        <v>18.32364109</v>
      </c>
      <c r="M27" s="41">
        <f t="shared" si="17"/>
        <v>14.3153568</v>
      </c>
      <c r="N27" s="41">
        <f t="shared" si="17"/>
        <v>3.75179789</v>
      </c>
      <c r="O27" s="41">
        <f t="shared" si="17"/>
        <v>16.55731058</v>
      </c>
    </row>
    <row r="28" ht="18.75" customHeight="1">
      <c r="B28" s="40" t="s">
        <v>43</v>
      </c>
      <c r="C28" s="41">
        <f t="shared" ref="C28:O28" si="18">((C26)/C10)*100</f>
        <v>45.35128251</v>
      </c>
      <c r="D28" s="41">
        <f t="shared" si="18"/>
        <v>56.47257904</v>
      </c>
      <c r="E28" s="41">
        <f t="shared" si="18"/>
        <v>39.30808261</v>
      </c>
      <c r="F28" s="41">
        <f t="shared" si="18"/>
        <v>54.48303543</v>
      </c>
      <c r="G28" s="41">
        <f t="shared" si="18"/>
        <v>47.98755966</v>
      </c>
      <c r="H28" s="41">
        <f t="shared" si="18"/>
        <v>41.50815149</v>
      </c>
      <c r="I28" s="41">
        <f t="shared" si="18"/>
        <v>55.97619044</v>
      </c>
      <c r="J28" s="41">
        <f t="shared" si="18"/>
        <v>54.4965829</v>
      </c>
      <c r="K28" s="41">
        <f t="shared" si="18"/>
        <v>84.49436942</v>
      </c>
      <c r="L28" s="41">
        <f t="shared" si="18"/>
        <v>53.13855915</v>
      </c>
      <c r="M28" s="41">
        <f t="shared" si="18"/>
        <v>41.51453471</v>
      </c>
      <c r="N28" s="41">
        <f t="shared" si="18"/>
        <v>10.88021388</v>
      </c>
      <c r="O28" s="41">
        <f t="shared" si="18"/>
        <v>48.01620069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ht="28.5" customHeight="1">
      <c r="B30" s="39" t="s">
        <v>45</v>
      </c>
      <c r="C30" s="27">
        <f t="shared" ref="C30:O30" si="19">C6-(0.4*C7)+C19-C21</f>
        <v>1511898.991</v>
      </c>
      <c r="D30" s="27">
        <f t="shared" si="19"/>
        <v>5350717.334</v>
      </c>
      <c r="E30" s="27">
        <f t="shared" si="19"/>
        <v>1266535.185</v>
      </c>
      <c r="F30" s="27">
        <f t="shared" si="19"/>
        <v>1106442.834</v>
      </c>
      <c r="G30" s="27">
        <f t="shared" si="19"/>
        <v>1377439.168</v>
      </c>
      <c r="H30" s="27">
        <f t="shared" si="19"/>
        <v>819560.4513</v>
      </c>
      <c r="I30" s="27">
        <f t="shared" si="19"/>
        <v>342921.5727</v>
      </c>
      <c r="J30" s="27">
        <f t="shared" si="19"/>
        <v>561137.6077</v>
      </c>
      <c r="K30" s="27">
        <f t="shared" si="19"/>
        <v>45369.48631</v>
      </c>
      <c r="L30" s="27">
        <f t="shared" si="19"/>
        <v>736582.529</v>
      </c>
      <c r="M30" s="27">
        <f t="shared" si="19"/>
        <v>153088.0089</v>
      </c>
      <c r="N30" s="27">
        <f t="shared" si="19"/>
        <v>19930.23518</v>
      </c>
      <c r="O30" s="27">
        <f t="shared" si="19"/>
        <v>13291623.4</v>
      </c>
    </row>
    <row r="31" ht="18.75" customHeight="1">
      <c r="B31" s="40" t="s">
        <v>42</v>
      </c>
      <c r="C31" s="41">
        <f t="shared" ref="C31:O31" si="20">C30/C17</f>
        <v>4.659535205</v>
      </c>
      <c r="D31" s="41">
        <f t="shared" si="20"/>
        <v>12.03721762</v>
      </c>
      <c r="E31" s="41">
        <f t="shared" si="20"/>
        <v>3.069398947</v>
      </c>
      <c r="F31" s="41">
        <f t="shared" si="20"/>
        <v>4.405842167</v>
      </c>
      <c r="G31" s="41">
        <f t="shared" si="20"/>
        <v>5.853193964</v>
      </c>
      <c r="H31" s="41">
        <f t="shared" si="20"/>
        <v>4.894657348</v>
      </c>
      <c r="I31" s="41">
        <f t="shared" si="20"/>
        <v>4.307154855</v>
      </c>
      <c r="J31" s="41">
        <f t="shared" si="20"/>
        <v>4.125260075</v>
      </c>
      <c r="K31" s="41">
        <f t="shared" si="20"/>
        <v>28.91687768</v>
      </c>
      <c r="L31" s="41">
        <f t="shared" si="20"/>
        <v>4.905872422</v>
      </c>
      <c r="M31" s="41">
        <f t="shared" si="20"/>
        <v>5.417234453</v>
      </c>
      <c r="N31" s="41">
        <f t="shared" si="20"/>
        <v>0.3725924267</v>
      </c>
      <c r="O31" s="41">
        <f t="shared" si="20"/>
        <v>5.817852395</v>
      </c>
    </row>
    <row r="32" ht="18.75" customHeight="1">
      <c r="B32" s="40" t="s">
        <v>43</v>
      </c>
      <c r="C32" s="41">
        <f t="shared" ref="C32:O32" si="21">((C30/C10)*100)</f>
        <v>13.51265209</v>
      </c>
      <c r="D32" s="41">
        <f t="shared" si="21"/>
        <v>34.90793108</v>
      </c>
      <c r="E32" s="41">
        <f t="shared" si="21"/>
        <v>8.901256947</v>
      </c>
      <c r="F32" s="41">
        <f t="shared" si="21"/>
        <v>12.77694228</v>
      </c>
      <c r="G32" s="41">
        <f t="shared" si="21"/>
        <v>16.9742625</v>
      </c>
      <c r="H32" s="41">
        <f t="shared" si="21"/>
        <v>14.19450631</v>
      </c>
      <c r="I32" s="41">
        <f t="shared" si="21"/>
        <v>12.49074908</v>
      </c>
      <c r="J32" s="41">
        <f t="shared" si="21"/>
        <v>11.96325422</v>
      </c>
      <c r="K32" s="41">
        <f t="shared" si="21"/>
        <v>83.85894527</v>
      </c>
      <c r="L32" s="41">
        <f t="shared" si="21"/>
        <v>14.22703002</v>
      </c>
      <c r="M32" s="41">
        <f t="shared" si="21"/>
        <v>15.70997991</v>
      </c>
      <c r="N32" s="41">
        <f t="shared" si="21"/>
        <v>1.080518038</v>
      </c>
      <c r="O32" s="41">
        <f t="shared" si="21"/>
        <v>16.87177195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B78" s="51" t="s">
        <v>48</v>
      </c>
      <c r="O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14.29"/>
    <col customWidth="1" min="4" max="4" width="13.43"/>
    <col customWidth="1" min="5" max="6" width="13.71"/>
    <col customWidth="1" min="7" max="7" width="15.71"/>
    <col customWidth="1" min="8" max="8" width="13.57"/>
    <col customWidth="1" min="9" max="9" width="12.43"/>
    <col customWidth="1" min="10" max="12" width="13.71"/>
    <col customWidth="1" min="13" max="16" width="14.14"/>
    <col customWidth="1" min="17" max="17" width="19.71"/>
    <col customWidth="1" min="18" max="18" width="11.57"/>
    <col customWidth="1" min="19" max="19" width="12.0"/>
    <col customWidth="1" min="20" max="28" width="11.71"/>
    <col customWidth="1" min="29" max="33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2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11" t="s">
        <v>19</v>
      </c>
    </row>
    <row r="4" ht="18.0" customHeight="1">
      <c r="A4" s="7"/>
      <c r="B4" s="12" t="s">
        <v>20</v>
      </c>
      <c r="C4" s="54">
        <f t="shared" ref="C4:Q4" si="1">+S4</f>
        <v>26542170.88</v>
      </c>
      <c r="D4" s="54">
        <f t="shared" si="1"/>
        <v>28540980.18</v>
      </c>
      <c r="E4" s="54">
        <f t="shared" si="1"/>
        <v>36564879.2</v>
      </c>
      <c r="F4" s="54">
        <f t="shared" si="1"/>
        <v>22889117.07</v>
      </c>
      <c r="G4" s="54">
        <f t="shared" si="1"/>
        <v>20627078.65</v>
      </c>
      <c r="H4" s="54">
        <f t="shared" si="1"/>
        <v>12957836.61</v>
      </c>
      <c r="I4" s="54">
        <f t="shared" si="1"/>
        <v>10777332.29</v>
      </c>
      <c r="J4" s="54">
        <f t="shared" si="1"/>
        <v>13949000.54</v>
      </c>
      <c r="K4" s="54">
        <f t="shared" si="1"/>
        <v>181170.4881</v>
      </c>
      <c r="L4" s="54">
        <f t="shared" si="1"/>
        <v>575105.0868</v>
      </c>
      <c r="M4" s="54">
        <f t="shared" si="1"/>
        <v>14886064.44</v>
      </c>
      <c r="N4" s="54">
        <f t="shared" si="1"/>
        <v>3748894.626</v>
      </c>
      <c r="O4" s="54">
        <f t="shared" si="1"/>
        <v>16811658.03</v>
      </c>
      <c r="P4" s="54">
        <f t="shared" si="1"/>
        <v>8947800.432</v>
      </c>
      <c r="Q4" s="54">
        <f t="shared" si="1"/>
        <v>217999088.5</v>
      </c>
      <c r="S4" s="55">
        <v>2.654217087858E7</v>
      </c>
      <c r="T4" s="55">
        <v>2.85409801787E7</v>
      </c>
      <c r="U4" s="55">
        <v>3.656487920418E7</v>
      </c>
      <c r="V4" s="55">
        <v>2.2889117067959998E7</v>
      </c>
      <c r="W4" s="55">
        <v>2.062707864745E7</v>
      </c>
      <c r="X4" s="55">
        <v>1.295783660705E7</v>
      </c>
      <c r="Y4" s="55">
        <v>1.077733229261E7</v>
      </c>
      <c r="Z4" s="55">
        <v>1.394900053828E7</v>
      </c>
      <c r="AA4" s="55">
        <v>181170.48807</v>
      </c>
      <c r="AB4" s="55">
        <v>575105.0868099999</v>
      </c>
      <c r="AC4" s="55">
        <v>1.488606444223E7</v>
      </c>
      <c r="AD4" s="55">
        <v>3748894.6260300004</v>
      </c>
      <c r="AE4" s="55">
        <v>1.6811658034700003E7</v>
      </c>
      <c r="AF4" s="55">
        <v>8947800.43173</v>
      </c>
      <c r="AG4" s="55">
        <v>2.1799908852438E8</v>
      </c>
    </row>
    <row r="5" ht="18.0" customHeight="1">
      <c r="A5" s="7"/>
      <c r="B5" s="12" t="s">
        <v>21</v>
      </c>
      <c r="C5" s="14">
        <f t="shared" ref="C5:Q5" si="2">C6+C8-(C7*0.4)-(C9*0.3)</f>
        <v>5731344.827</v>
      </c>
      <c r="D5" s="14">
        <f t="shared" si="2"/>
        <v>7499875.297</v>
      </c>
      <c r="E5" s="14">
        <f t="shared" si="2"/>
        <v>7121842.98</v>
      </c>
      <c r="F5" s="14">
        <f t="shared" si="2"/>
        <v>4246606.708</v>
      </c>
      <c r="G5" s="14">
        <f t="shared" si="2"/>
        <v>4072662.887</v>
      </c>
      <c r="H5" s="14">
        <f t="shared" si="2"/>
        <v>1923881.18</v>
      </c>
      <c r="I5" s="14">
        <f t="shared" si="2"/>
        <v>1781764.985</v>
      </c>
      <c r="J5" s="14">
        <f t="shared" si="2"/>
        <v>1992124.337</v>
      </c>
      <c r="K5" s="14">
        <f t="shared" si="2"/>
        <v>37105.9356</v>
      </c>
      <c r="L5" s="14">
        <f t="shared" si="2"/>
        <v>79037.12149</v>
      </c>
      <c r="M5" s="14">
        <f t="shared" si="2"/>
        <v>2186810.67</v>
      </c>
      <c r="N5" s="14">
        <f t="shared" si="2"/>
        <v>385327.2558</v>
      </c>
      <c r="O5" s="14">
        <f t="shared" si="2"/>
        <v>2057988.195</v>
      </c>
      <c r="P5" s="14">
        <f t="shared" si="2"/>
        <v>508108.3806</v>
      </c>
      <c r="Q5" s="15">
        <f t="shared" si="2"/>
        <v>39624480.76</v>
      </c>
      <c r="S5" s="56">
        <v>2912452.2675300003</v>
      </c>
      <c r="T5" s="56">
        <v>4585046.82789</v>
      </c>
      <c r="U5" s="56">
        <v>3518738.19504</v>
      </c>
      <c r="V5" s="56">
        <v>3235228.0230300003</v>
      </c>
      <c r="W5" s="56">
        <v>2473320.7384</v>
      </c>
      <c r="X5" s="56">
        <v>1051034.55082</v>
      </c>
      <c r="Y5" s="56">
        <v>1019429.54516</v>
      </c>
      <c r="Z5" s="56">
        <v>633850.78103</v>
      </c>
      <c r="AA5" s="56">
        <v>38960.60462</v>
      </c>
      <c r="AB5" s="56">
        <v>40492.00494</v>
      </c>
      <c r="AC5" s="56">
        <v>884781.8198099999</v>
      </c>
      <c r="AD5" s="56">
        <v>224549.42208000002</v>
      </c>
      <c r="AE5" s="56">
        <v>928512.6988400001</v>
      </c>
      <c r="AF5" s="56">
        <v>450290.67520999996</v>
      </c>
      <c r="AG5" s="56">
        <v>2.1996688154400002E7</v>
      </c>
    </row>
    <row r="6" ht="18.0" customHeight="1">
      <c r="A6" s="7"/>
      <c r="B6" s="17" t="s">
        <v>22</v>
      </c>
      <c r="C6" s="18">
        <f t="shared" ref="C6:Q6" si="3">+S5</f>
        <v>2912452.268</v>
      </c>
      <c r="D6" s="18">
        <f t="shared" si="3"/>
        <v>4585046.828</v>
      </c>
      <c r="E6" s="18">
        <f t="shared" si="3"/>
        <v>3518738.195</v>
      </c>
      <c r="F6" s="18">
        <f t="shared" si="3"/>
        <v>3235228.023</v>
      </c>
      <c r="G6" s="18">
        <f t="shared" si="3"/>
        <v>2473320.738</v>
      </c>
      <c r="H6" s="18">
        <f t="shared" si="3"/>
        <v>1051034.551</v>
      </c>
      <c r="I6" s="18">
        <f t="shared" si="3"/>
        <v>1019429.545</v>
      </c>
      <c r="J6" s="18">
        <f t="shared" si="3"/>
        <v>633850.781</v>
      </c>
      <c r="K6" s="18">
        <f t="shared" si="3"/>
        <v>38960.60462</v>
      </c>
      <c r="L6" s="18">
        <f t="shared" si="3"/>
        <v>40492.00494</v>
      </c>
      <c r="M6" s="18">
        <f t="shared" si="3"/>
        <v>884781.8198</v>
      </c>
      <c r="N6" s="18">
        <f t="shared" si="3"/>
        <v>224549.4221</v>
      </c>
      <c r="O6" s="18">
        <f t="shared" si="3"/>
        <v>928512.6988</v>
      </c>
      <c r="P6" s="18">
        <f t="shared" si="3"/>
        <v>450290.6752</v>
      </c>
      <c r="Q6" s="18">
        <f t="shared" si="3"/>
        <v>21996688.15</v>
      </c>
      <c r="S6" s="57">
        <v>1862579.37796</v>
      </c>
      <c r="T6" s="57">
        <v>2160914.70696</v>
      </c>
      <c r="U6" s="57">
        <v>1992727.5400999999</v>
      </c>
      <c r="V6" s="57">
        <v>1797839.03192</v>
      </c>
      <c r="W6" s="57">
        <v>1301484.6422599999</v>
      </c>
      <c r="X6" s="57">
        <v>596906.42698</v>
      </c>
      <c r="Y6" s="57">
        <v>480749.45009</v>
      </c>
      <c r="Z6" s="57">
        <v>437706.37799</v>
      </c>
      <c r="AA6" s="57">
        <v>17660.11366</v>
      </c>
      <c r="AB6" s="57">
        <v>34261.937159999994</v>
      </c>
      <c r="AC6" s="57">
        <v>461611.3618</v>
      </c>
      <c r="AD6" s="57">
        <v>131744.82122</v>
      </c>
      <c r="AE6" s="57">
        <v>473440.7601</v>
      </c>
      <c r="AF6" s="57">
        <v>93571.80927</v>
      </c>
      <c r="AG6" s="57">
        <v>1.184319835747E7</v>
      </c>
    </row>
    <row r="7" ht="18.0" customHeight="1">
      <c r="A7" s="7"/>
      <c r="B7" s="19" t="s">
        <v>23</v>
      </c>
      <c r="C7" s="18">
        <f t="shared" ref="C7:Q7" si="4">+S6</f>
        <v>1862579.378</v>
      </c>
      <c r="D7" s="18">
        <f t="shared" si="4"/>
        <v>2160914.707</v>
      </c>
      <c r="E7" s="18">
        <f t="shared" si="4"/>
        <v>1992727.54</v>
      </c>
      <c r="F7" s="18">
        <f t="shared" si="4"/>
        <v>1797839.032</v>
      </c>
      <c r="G7" s="18">
        <f t="shared" si="4"/>
        <v>1301484.642</v>
      </c>
      <c r="H7" s="18">
        <f t="shared" si="4"/>
        <v>596906.427</v>
      </c>
      <c r="I7" s="18">
        <f t="shared" si="4"/>
        <v>480749.4501</v>
      </c>
      <c r="J7" s="18">
        <f t="shared" si="4"/>
        <v>437706.378</v>
      </c>
      <c r="K7" s="18">
        <f t="shared" si="4"/>
        <v>17660.11366</v>
      </c>
      <c r="L7" s="18">
        <f t="shared" si="4"/>
        <v>34261.93716</v>
      </c>
      <c r="M7" s="18">
        <f t="shared" si="4"/>
        <v>461611.3618</v>
      </c>
      <c r="N7" s="18">
        <f t="shared" si="4"/>
        <v>131744.8212</v>
      </c>
      <c r="O7" s="18">
        <f t="shared" si="4"/>
        <v>473440.7601</v>
      </c>
      <c r="P7" s="18">
        <f t="shared" si="4"/>
        <v>93571.80927</v>
      </c>
      <c r="Q7" s="18">
        <f t="shared" si="4"/>
        <v>11843198.36</v>
      </c>
      <c r="S7" s="56">
        <v>3880081.63254</v>
      </c>
      <c r="T7" s="56">
        <v>4365955.4130299995</v>
      </c>
      <c r="U7" s="56">
        <v>4934423.71518</v>
      </c>
      <c r="V7" s="56">
        <v>2064410.81617</v>
      </c>
      <c r="W7" s="56">
        <v>2366287.61883</v>
      </c>
      <c r="X7" s="56">
        <v>1310982.72591</v>
      </c>
      <c r="Y7" s="56">
        <v>1074594.5399000002</v>
      </c>
      <c r="Z7" s="56">
        <v>1603803.34304</v>
      </c>
      <c r="AA7" s="56">
        <v>7039.49254</v>
      </c>
      <c r="AB7" s="56">
        <v>65932.55305</v>
      </c>
      <c r="AC7" s="56">
        <v>1615657.61063</v>
      </c>
      <c r="AD7" s="56">
        <v>249656.61608</v>
      </c>
      <c r="AE7" s="56">
        <v>1480239.79359</v>
      </c>
      <c r="AF7" s="56">
        <v>131047.78164</v>
      </c>
      <c r="AG7" s="56">
        <v>2.515011365213E7</v>
      </c>
    </row>
    <row r="8" ht="18.0" customHeight="1">
      <c r="A8" s="7"/>
      <c r="B8" s="17" t="s">
        <v>24</v>
      </c>
      <c r="C8" s="18">
        <f t="shared" ref="C8:Q8" si="5">+S7</f>
        <v>3880081.633</v>
      </c>
      <c r="D8" s="18">
        <f t="shared" si="5"/>
        <v>4365955.413</v>
      </c>
      <c r="E8" s="18">
        <f t="shared" si="5"/>
        <v>4934423.715</v>
      </c>
      <c r="F8" s="18">
        <f t="shared" si="5"/>
        <v>2064410.816</v>
      </c>
      <c r="G8" s="18">
        <f t="shared" si="5"/>
        <v>2366287.619</v>
      </c>
      <c r="H8" s="18">
        <f t="shared" si="5"/>
        <v>1310982.726</v>
      </c>
      <c r="I8" s="18">
        <f t="shared" si="5"/>
        <v>1074594.54</v>
      </c>
      <c r="J8" s="18">
        <f t="shared" si="5"/>
        <v>1603803.343</v>
      </c>
      <c r="K8" s="18">
        <f t="shared" si="5"/>
        <v>7039.49254</v>
      </c>
      <c r="L8" s="18">
        <f t="shared" si="5"/>
        <v>65932.55305</v>
      </c>
      <c r="M8" s="18">
        <f t="shared" si="5"/>
        <v>1615657.611</v>
      </c>
      <c r="N8" s="18">
        <f t="shared" si="5"/>
        <v>249656.6161</v>
      </c>
      <c r="O8" s="18">
        <f t="shared" si="5"/>
        <v>1480239.794</v>
      </c>
      <c r="P8" s="18">
        <f t="shared" si="5"/>
        <v>131047.7816</v>
      </c>
      <c r="Q8" s="18">
        <f t="shared" si="5"/>
        <v>25150113.65</v>
      </c>
      <c r="S8" s="57">
        <v>1053857.73941</v>
      </c>
      <c r="T8" s="57">
        <v>1955870.2039</v>
      </c>
      <c r="U8" s="57">
        <v>1780759.71404</v>
      </c>
      <c r="V8" s="57">
        <v>1112988.3960799999</v>
      </c>
      <c r="W8" s="57">
        <v>821172.0432999999</v>
      </c>
      <c r="X8" s="57">
        <v>664578.41957</v>
      </c>
      <c r="Y8" s="57">
        <v>399864.40056</v>
      </c>
      <c r="Z8" s="57">
        <v>234824.11897</v>
      </c>
      <c r="AA8" s="57">
        <v>6100.38698</v>
      </c>
      <c r="AB8" s="57">
        <v>45608.87213</v>
      </c>
      <c r="AC8" s="57">
        <v>429947.38464</v>
      </c>
      <c r="AD8" s="57">
        <v>120602.84633</v>
      </c>
      <c r="AE8" s="57">
        <v>537959.9787000001</v>
      </c>
      <c r="AF8" s="57">
        <v>119337.84184000001</v>
      </c>
      <c r="AG8" s="57">
        <v>9283472.346450001</v>
      </c>
    </row>
    <row r="9" ht="18.0" customHeight="1">
      <c r="A9" s="7"/>
      <c r="B9" s="19" t="s">
        <v>25</v>
      </c>
      <c r="C9" s="18">
        <f t="shared" ref="C9:Q9" si="6">+S8</f>
        <v>1053857.739</v>
      </c>
      <c r="D9" s="18">
        <f t="shared" si="6"/>
        <v>1955870.204</v>
      </c>
      <c r="E9" s="18">
        <f t="shared" si="6"/>
        <v>1780759.714</v>
      </c>
      <c r="F9" s="18">
        <f t="shared" si="6"/>
        <v>1112988.396</v>
      </c>
      <c r="G9" s="18">
        <f t="shared" si="6"/>
        <v>821172.0433</v>
      </c>
      <c r="H9" s="18">
        <f t="shared" si="6"/>
        <v>664578.4196</v>
      </c>
      <c r="I9" s="18">
        <f t="shared" si="6"/>
        <v>399864.4006</v>
      </c>
      <c r="J9" s="18">
        <f t="shared" si="6"/>
        <v>234824.119</v>
      </c>
      <c r="K9" s="18">
        <f t="shared" si="6"/>
        <v>6100.38698</v>
      </c>
      <c r="L9" s="18">
        <f t="shared" si="6"/>
        <v>45608.87213</v>
      </c>
      <c r="M9" s="18">
        <f t="shared" si="6"/>
        <v>429947.3846</v>
      </c>
      <c r="N9" s="18">
        <f t="shared" si="6"/>
        <v>120602.8463</v>
      </c>
      <c r="O9" s="18">
        <f t="shared" si="6"/>
        <v>537959.9787</v>
      </c>
      <c r="P9" s="18">
        <f t="shared" si="6"/>
        <v>119337.8418</v>
      </c>
      <c r="Q9" s="18">
        <f t="shared" si="6"/>
        <v>9283472.346</v>
      </c>
      <c r="S9" s="57">
        <v>4251226.93104</v>
      </c>
      <c r="T9" s="57">
        <v>3887099.97458</v>
      </c>
      <c r="U9" s="57">
        <v>4812935.983659999</v>
      </c>
      <c r="V9" s="57">
        <v>4527907.34968</v>
      </c>
      <c r="W9" s="57">
        <v>3239497.1955100005</v>
      </c>
      <c r="X9" s="57">
        <v>1676607.80269</v>
      </c>
      <c r="Y9" s="57">
        <v>1151230.16513</v>
      </c>
      <c r="Z9" s="57">
        <v>6659.21147</v>
      </c>
      <c r="AA9" s="57">
        <v>31890.173260000003</v>
      </c>
      <c r="AB9" s="57">
        <v>9509.892210000002</v>
      </c>
      <c r="AC9" s="57">
        <v>735417.45236</v>
      </c>
      <c r="AD9" s="57">
        <v>481233.47281999997</v>
      </c>
      <c r="AE9" s="57">
        <v>2502566.59068</v>
      </c>
      <c r="AF9" s="57">
        <v>19717.93143</v>
      </c>
      <c r="AG9" s="57">
        <v>2.733350012652E7</v>
      </c>
    </row>
    <row r="10" ht="18.0" customHeight="1">
      <c r="A10" s="7"/>
      <c r="B10" s="12" t="s">
        <v>26</v>
      </c>
      <c r="C10" s="14">
        <f t="shared" ref="C10:Q10" si="7">SUM(C11:C13)</f>
        <v>11179021.81</v>
      </c>
      <c r="D10" s="14">
        <f t="shared" si="7"/>
        <v>12046310</v>
      </c>
      <c r="E10" s="14">
        <f t="shared" si="7"/>
        <v>14393868.42</v>
      </c>
      <c r="F10" s="14">
        <f t="shared" si="7"/>
        <v>8910208.355</v>
      </c>
      <c r="G10" s="14">
        <f t="shared" si="7"/>
        <v>7659847.342</v>
      </c>
      <c r="H10" s="14">
        <f t="shared" si="7"/>
        <v>3884670.513</v>
      </c>
      <c r="I10" s="14">
        <f t="shared" si="7"/>
        <v>2840026.529</v>
      </c>
      <c r="J10" s="14">
        <f t="shared" si="7"/>
        <v>3121342.668</v>
      </c>
      <c r="K10" s="14">
        <f t="shared" si="7"/>
        <v>49121.94462</v>
      </c>
      <c r="L10" s="14">
        <f t="shared" si="7"/>
        <v>11992.84032</v>
      </c>
      <c r="M10" s="14">
        <f t="shared" si="7"/>
        <v>4661343.238</v>
      </c>
      <c r="N10" s="14">
        <f t="shared" si="7"/>
        <v>904636.9269</v>
      </c>
      <c r="O10" s="14">
        <f t="shared" si="7"/>
        <v>4471920.956</v>
      </c>
      <c r="P10" s="14">
        <f t="shared" si="7"/>
        <v>1928249.28</v>
      </c>
      <c r="Q10" s="15">
        <f t="shared" si="7"/>
        <v>76062560.83</v>
      </c>
      <c r="S10" s="57">
        <v>6916221.28592</v>
      </c>
      <c r="T10" s="57">
        <v>8157153.57437</v>
      </c>
      <c r="U10" s="57">
        <v>9548730.26162</v>
      </c>
      <c r="V10" s="57">
        <v>4375833.36463</v>
      </c>
      <c r="W10" s="57">
        <v>4414531.62969</v>
      </c>
      <c r="X10" s="57">
        <v>2205739.2963</v>
      </c>
      <c r="Y10" s="57">
        <v>1683705.41623</v>
      </c>
      <c r="Z10" s="57">
        <v>3114528.89445</v>
      </c>
      <c r="AA10" s="57">
        <v>17231.77136</v>
      </c>
      <c r="AB10" s="57">
        <v>2426.98037</v>
      </c>
      <c r="AC10" s="57">
        <v>3924236.99186</v>
      </c>
      <c r="AD10" s="57">
        <v>420315.35236</v>
      </c>
      <c r="AE10" s="57">
        <v>1967137.90909</v>
      </c>
      <c r="AF10" s="57">
        <v>1903036.15759</v>
      </c>
      <c r="AG10" s="57">
        <v>4.865082888584E7</v>
      </c>
    </row>
    <row r="11" ht="18.0" customHeight="1">
      <c r="A11" s="7"/>
      <c r="B11" s="17" t="s">
        <v>27</v>
      </c>
      <c r="C11" s="18">
        <f t="shared" ref="C11:Q11" si="8">+S9</f>
        <v>4251226.931</v>
      </c>
      <c r="D11" s="18">
        <f t="shared" si="8"/>
        <v>3887099.975</v>
      </c>
      <c r="E11" s="18">
        <f t="shared" si="8"/>
        <v>4812935.984</v>
      </c>
      <c r="F11" s="18">
        <f t="shared" si="8"/>
        <v>4527907.35</v>
      </c>
      <c r="G11" s="18">
        <f t="shared" si="8"/>
        <v>3239497.196</v>
      </c>
      <c r="H11" s="18">
        <f t="shared" si="8"/>
        <v>1676607.803</v>
      </c>
      <c r="I11" s="18">
        <f t="shared" si="8"/>
        <v>1151230.165</v>
      </c>
      <c r="J11" s="18">
        <f t="shared" si="8"/>
        <v>6659.21147</v>
      </c>
      <c r="K11" s="18">
        <f t="shared" si="8"/>
        <v>31890.17326</v>
      </c>
      <c r="L11" s="18">
        <f t="shared" si="8"/>
        <v>9509.89221</v>
      </c>
      <c r="M11" s="18">
        <f t="shared" si="8"/>
        <v>735417.4524</v>
      </c>
      <c r="N11" s="18">
        <f t="shared" si="8"/>
        <v>481233.4728</v>
      </c>
      <c r="O11" s="18">
        <f t="shared" si="8"/>
        <v>2502566.591</v>
      </c>
      <c r="P11" s="18">
        <f t="shared" si="8"/>
        <v>19717.93143</v>
      </c>
      <c r="Q11" s="18">
        <f t="shared" si="8"/>
        <v>27333500.13</v>
      </c>
      <c r="S11" s="57">
        <v>11573.59338</v>
      </c>
      <c r="T11" s="57">
        <v>2056.45574</v>
      </c>
      <c r="U11" s="57">
        <v>32202.179640000002</v>
      </c>
      <c r="V11" s="57">
        <v>6467.64045</v>
      </c>
      <c r="W11" s="57">
        <v>5818.51714</v>
      </c>
      <c r="X11" s="57">
        <v>2323.41363</v>
      </c>
      <c r="Y11" s="57">
        <v>5090.94801</v>
      </c>
      <c r="Z11" s="57">
        <v>154.56217</v>
      </c>
      <c r="AA11" s="57">
        <v>0.0</v>
      </c>
      <c r="AB11" s="57">
        <v>55.96774</v>
      </c>
      <c r="AC11" s="57">
        <v>1688.79405</v>
      </c>
      <c r="AD11" s="57">
        <v>3088.10174</v>
      </c>
      <c r="AE11" s="57">
        <v>2216.45654</v>
      </c>
      <c r="AF11" s="57">
        <v>5495.19118</v>
      </c>
      <c r="AG11" s="57">
        <v>78231.82140999999</v>
      </c>
    </row>
    <row r="12" ht="18.0" customHeight="1">
      <c r="A12" s="7"/>
      <c r="B12" s="17" t="s">
        <v>28</v>
      </c>
      <c r="C12" s="18">
        <f t="shared" ref="C12:Q12" si="9">+S10</f>
        <v>6916221.286</v>
      </c>
      <c r="D12" s="18">
        <f t="shared" si="9"/>
        <v>8157153.574</v>
      </c>
      <c r="E12" s="18">
        <f t="shared" si="9"/>
        <v>9548730.262</v>
      </c>
      <c r="F12" s="18">
        <f t="shared" si="9"/>
        <v>4375833.365</v>
      </c>
      <c r="G12" s="18">
        <f t="shared" si="9"/>
        <v>4414531.63</v>
      </c>
      <c r="H12" s="18">
        <f t="shared" si="9"/>
        <v>2205739.296</v>
      </c>
      <c r="I12" s="18">
        <f t="shared" si="9"/>
        <v>1683705.416</v>
      </c>
      <c r="J12" s="18">
        <f t="shared" si="9"/>
        <v>3114528.894</v>
      </c>
      <c r="K12" s="18">
        <f t="shared" si="9"/>
        <v>17231.77136</v>
      </c>
      <c r="L12" s="18">
        <f t="shared" si="9"/>
        <v>2426.98037</v>
      </c>
      <c r="M12" s="18">
        <f t="shared" si="9"/>
        <v>3924236.992</v>
      </c>
      <c r="N12" s="18">
        <f t="shared" si="9"/>
        <v>420315.3524</v>
      </c>
      <c r="O12" s="18">
        <f t="shared" si="9"/>
        <v>1967137.909</v>
      </c>
      <c r="P12" s="18">
        <f t="shared" si="9"/>
        <v>1903036.158</v>
      </c>
      <c r="Q12" s="18">
        <f t="shared" si="9"/>
        <v>48650828.89</v>
      </c>
    </row>
    <row r="13" ht="20.25" customHeight="1">
      <c r="A13" s="7"/>
      <c r="B13" s="17" t="s">
        <v>64</v>
      </c>
      <c r="C13" s="18">
        <f t="shared" ref="C13:Q13" si="10">+S11</f>
        <v>11573.59338</v>
      </c>
      <c r="D13" s="18">
        <f t="shared" si="10"/>
        <v>2056.45574</v>
      </c>
      <c r="E13" s="18">
        <f t="shared" si="10"/>
        <v>32202.17964</v>
      </c>
      <c r="F13" s="18">
        <f t="shared" si="10"/>
        <v>6467.64045</v>
      </c>
      <c r="G13" s="18">
        <f t="shared" si="10"/>
        <v>5818.51714</v>
      </c>
      <c r="H13" s="18">
        <f t="shared" si="10"/>
        <v>2323.41363</v>
      </c>
      <c r="I13" s="18">
        <f t="shared" si="10"/>
        <v>5090.94801</v>
      </c>
      <c r="J13" s="18">
        <f t="shared" si="10"/>
        <v>154.56217</v>
      </c>
      <c r="K13" s="18">
        <f t="shared" si="10"/>
        <v>0</v>
      </c>
      <c r="L13" s="18">
        <f t="shared" si="10"/>
        <v>55.96774</v>
      </c>
      <c r="M13" s="18">
        <f t="shared" si="10"/>
        <v>1688.79405</v>
      </c>
      <c r="N13" s="18">
        <f t="shared" si="10"/>
        <v>3088.10174</v>
      </c>
      <c r="O13" s="18">
        <f t="shared" si="10"/>
        <v>2216.45654</v>
      </c>
      <c r="P13" s="18">
        <f t="shared" si="10"/>
        <v>5495.19118</v>
      </c>
      <c r="Q13" s="18">
        <f t="shared" si="10"/>
        <v>78231.82141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Q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BDB</v>
      </c>
      <c r="M15" s="10" t="str">
        <f t="shared" si="11"/>
        <v>BIE</v>
      </c>
      <c r="N15" s="10" t="str">
        <f t="shared" si="11"/>
        <v>BFO</v>
      </c>
      <c r="O15" s="10" t="str">
        <f t="shared" si="11"/>
        <v>BFS</v>
      </c>
      <c r="P15" s="10" t="str">
        <f t="shared" si="11"/>
        <v>BPR</v>
      </c>
      <c r="Q15" s="23" t="str">
        <f t="shared" si="11"/>
        <v>SISTEMA BMU
</v>
      </c>
    </row>
    <row r="16" ht="19.5" customHeight="1">
      <c r="B16" s="19" t="s">
        <v>65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>
        <v>0.029</v>
      </c>
    </row>
    <row r="17" ht="19.5" customHeight="1">
      <c r="B17" s="26" t="s">
        <v>32</v>
      </c>
      <c r="C17" s="27">
        <f t="shared" ref="C17:Q17" si="12">C16*C10</f>
        <v>324191.6325</v>
      </c>
      <c r="D17" s="27">
        <f t="shared" si="12"/>
        <v>349342.9901</v>
      </c>
      <c r="E17" s="27">
        <f t="shared" si="12"/>
        <v>417422.1843</v>
      </c>
      <c r="F17" s="27">
        <f t="shared" si="12"/>
        <v>258396.0423</v>
      </c>
      <c r="G17" s="27">
        <f t="shared" si="12"/>
        <v>222135.5729</v>
      </c>
      <c r="H17" s="27">
        <f t="shared" si="12"/>
        <v>112655.4449</v>
      </c>
      <c r="I17" s="27">
        <f t="shared" si="12"/>
        <v>82360.76935</v>
      </c>
      <c r="J17" s="27">
        <f t="shared" si="12"/>
        <v>90518.93737</v>
      </c>
      <c r="K17" s="27">
        <f t="shared" si="12"/>
        <v>1424.536394</v>
      </c>
      <c r="L17" s="27">
        <f t="shared" si="12"/>
        <v>347.7923693</v>
      </c>
      <c r="M17" s="27">
        <f t="shared" si="12"/>
        <v>135178.9539</v>
      </c>
      <c r="N17" s="27">
        <f t="shared" si="12"/>
        <v>26234.47088</v>
      </c>
      <c r="O17" s="27">
        <f t="shared" si="12"/>
        <v>129685.7077</v>
      </c>
      <c r="P17" s="27">
        <f t="shared" si="12"/>
        <v>55919.22913</v>
      </c>
      <c r="Q17" s="28">
        <f t="shared" si="12"/>
        <v>2205814.264</v>
      </c>
    </row>
    <row r="18" ht="29.25" customHeight="1">
      <c r="B18" s="29" t="s">
        <v>66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>
        <v>0.7</v>
      </c>
    </row>
    <row r="19" ht="21.0" customHeight="1">
      <c r="B19" s="26" t="s">
        <v>34</v>
      </c>
      <c r="C19" s="27">
        <f t="shared" ref="C19:Q19" si="13">C9*C18</f>
        <v>737700.4176</v>
      </c>
      <c r="D19" s="27">
        <f t="shared" si="13"/>
        <v>1369109.143</v>
      </c>
      <c r="E19" s="27">
        <f t="shared" si="13"/>
        <v>1246531.8</v>
      </c>
      <c r="F19" s="27">
        <f t="shared" si="13"/>
        <v>779091.8773</v>
      </c>
      <c r="G19" s="27">
        <f t="shared" si="13"/>
        <v>574820.4303</v>
      </c>
      <c r="H19" s="27">
        <f t="shared" si="13"/>
        <v>465204.8937</v>
      </c>
      <c r="I19" s="27">
        <f t="shared" si="13"/>
        <v>279905.0804</v>
      </c>
      <c r="J19" s="27">
        <f t="shared" si="13"/>
        <v>164376.8833</v>
      </c>
      <c r="K19" s="27">
        <f t="shared" si="13"/>
        <v>4270.270886</v>
      </c>
      <c r="L19" s="27">
        <f t="shared" si="13"/>
        <v>31926.21049</v>
      </c>
      <c r="M19" s="27">
        <f t="shared" si="13"/>
        <v>300963.1692</v>
      </c>
      <c r="N19" s="27">
        <f t="shared" si="13"/>
        <v>84421.99243</v>
      </c>
      <c r="O19" s="27">
        <f t="shared" si="13"/>
        <v>376571.9851</v>
      </c>
      <c r="P19" s="27">
        <f t="shared" si="13"/>
        <v>83536.48929</v>
      </c>
      <c r="Q19" s="28">
        <f t="shared" si="13"/>
        <v>6498430.643</v>
      </c>
    </row>
    <row r="20" ht="31.5" customHeight="1">
      <c r="B20" s="29" t="s">
        <v>67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>
        <v>0.047</v>
      </c>
      <c r="T20" s="32"/>
    </row>
    <row r="21" ht="20.25" customHeight="1">
      <c r="B21" s="26" t="s">
        <v>36</v>
      </c>
      <c r="C21" s="27">
        <f t="shared" ref="C21:Q21" si="14">C20*C4</f>
        <v>1247482.031</v>
      </c>
      <c r="D21" s="27">
        <f t="shared" si="14"/>
        <v>1341426.068</v>
      </c>
      <c r="E21" s="27">
        <f t="shared" si="14"/>
        <v>1718549.323</v>
      </c>
      <c r="F21" s="27">
        <f t="shared" si="14"/>
        <v>1075788.502</v>
      </c>
      <c r="G21" s="27">
        <f t="shared" si="14"/>
        <v>969472.6964</v>
      </c>
      <c r="H21" s="27">
        <f t="shared" si="14"/>
        <v>609018.3205</v>
      </c>
      <c r="I21" s="27">
        <f t="shared" si="14"/>
        <v>506534.6178</v>
      </c>
      <c r="J21" s="27">
        <f t="shared" si="14"/>
        <v>655603.0253</v>
      </c>
      <c r="K21" s="27">
        <f t="shared" si="14"/>
        <v>8515.012939</v>
      </c>
      <c r="L21" s="27">
        <f t="shared" si="14"/>
        <v>27029.93908</v>
      </c>
      <c r="M21" s="27">
        <f t="shared" si="14"/>
        <v>699645.0288</v>
      </c>
      <c r="N21" s="27">
        <f t="shared" si="14"/>
        <v>176198.0474</v>
      </c>
      <c r="O21" s="27">
        <f t="shared" si="14"/>
        <v>790147.9276</v>
      </c>
      <c r="P21" s="27">
        <f t="shared" si="14"/>
        <v>420546.6203</v>
      </c>
      <c r="Q21" s="28">
        <f t="shared" si="14"/>
        <v>10245957.16</v>
      </c>
    </row>
    <row r="22" ht="32.25" customHeight="1">
      <c r="B22" s="29" t="s">
        <v>68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Q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BDB</v>
      </c>
      <c r="M24" s="23" t="str">
        <f t="shared" si="15"/>
        <v>BIE</v>
      </c>
      <c r="N24" s="23" t="str">
        <f t="shared" si="15"/>
        <v>BFO</v>
      </c>
      <c r="O24" s="23" t="str">
        <f t="shared" si="15"/>
        <v>BFS</v>
      </c>
      <c r="P24" s="23" t="str">
        <f t="shared" si="15"/>
        <v>BPR</v>
      </c>
      <c r="Q24" s="23" t="str">
        <f t="shared" si="15"/>
        <v>SISTEMA BMU
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Q26" si="16">C5-C21</f>
        <v>4483862.796</v>
      </c>
      <c r="D26" s="27">
        <f t="shared" si="16"/>
        <v>6158449.229</v>
      </c>
      <c r="E26" s="27">
        <f t="shared" si="16"/>
        <v>5403293.657</v>
      </c>
      <c r="F26" s="27">
        <f t="shared" si="16"/>
        <v>3170818.205</v>
      </c>
      <c r="G26" s="27">
        <f t="shared" si="16"/>
        <v>3103190.191</v>
      </c>
      <c r="H26" s="27">
        <f t="shared" si="16"/>
        <v>1314862.86</v>
      </c>
      <c r="I26" s="27">
        <f t="shared" si="16"/>
        <v>1275230.367</v>
      </c>
      <c r="J26" s="27">
        <f t="shared" si="16"/>
        <v>1336521.312</v>
      </c>
      <c r="K26" s="27">
        <f t="shared" si="16"/>
        <v>28590.92266</v>
      </c>
      <c r="L26" s="27">
        <f t="shared" si="16"/>
        <v>52007.18241</v>
      </c>
      <c r="M26" s="27">
        <f t="shared" si="16"/>
        <v>1487165.642</v>
      </c>
      <c r="N26" s="27">
        <f t="shared" si="16"/>
        <v>209129.2083</v>
      </c>
      <c r="O26" s="27">
        <f t="shared" si="16"/>
        <v>1267840.267</v>
      </c>
      <c r="P26" s="27">
        <f t="shared" si="16"/>
        <v>87561.7603</v>
      </c>
      <c r="Q26" s="28">
        <f t="shared" si="16"/>
        <v>29378523.6</v>
      </c>
    </row>
    <row r="27" ht="18.75" customHeight="1">
      <c r="B27" s="40" t="s">
        <v>42</v>
      </c>
      <c r="C27" s="41">
        <f t="shared" ref="C27:Q27" si="17">C26/C17</f>
        <v>13.8309023</v>
      </c>
      <c r="D27" s="41">
        <f t="shared" si="17"/>
        <v>17.62866124</v>
      </c>
      <c r="E27" s="41">
        <f t="shared" si="17"/>
        <v>12.94443338</v>
      </c>
      <c r="F27" s="41">
        <f t="shared" si="17"/>
        <v>12.27115623</v>
      </c>
      <c r="G27" s="41">
        <f t="shared" si="17"/>
        <v>13.96980299</v>
      </c>
      <c r="H27" s="41">
        <f t="shared" si="17"/>
        <v>11.67154292</v>
      </c>
      <c r="I27" s="41">
        <f t="shared" si="17"/>
        <v>15.48346837</v>
      </c>
      <c r="J27" s="41">
        <f t="shared" si="17"/>
        <v>14.76510165</v>
      </c>
      <c r="K27" s="41">
        <f t="shared" si="17"/>
        <v>20.07033501</v>
      </c>
      <c r="L27" s="41">
        <f t="shared" si="17"/>
        <v>149.5351451</v>
      </c>
      <c r="M27" s="41">
        <f t="shared" si="17"/>
        <v>11.00145843</v>
      </c>
      <c r="N27" s="41">
        <f t="shared" si="17"/>
        <v>7.971542834</v>
      </c>
      <c r="O27" s="41">
        <f t="shared" si="17"/>
        <v>9.776252829</v>
      </c>
      <c r="P27" s="41">
        <f t="shared" si="17"/>
        <v>1.565861362</v>
      </c>
      <c r="Q27" s="42">
        <f t="shared" si="17"/>
        <v>13.31867514</v>
      </c>
    </row>
    <row r="28" ht="18.75" customHeight="1">
      <c r="B28" s="40" t="s">
        <v>43</v>
      </c>
      <c r="C28" s="41">
        <f t="shared" ref="C28:Q28" si="18">((C26)/C10)*100</f>
        <v>40.10961667</v>
      </c>
      <c r="D28" s="41">
        <f t="shared" si="18"/>
        <v>51.12311759</v>
      </c>
      <c r="E28" s="41">
        <f t="shared" si="18"/>
        <v>37.53885681</v>
      </c>
      <c r="F28" s="41">
        <f t="shared" si="18"/>
        <v>35.58635308</v>
      </c>
      <c r="G28" s="41">
        <f t="shared" si="18"/>
        <v>40.51242867</v>
      </c>
      <c r="H28" s="41">
        <f t="shared" si="18"/>
        <v>33.84747446</v>
      </c>
      <c r="I28" s="41">
        <f t="shared" si="18"/>
        <v>44.90205827</v>
      </c>
      <c r="J28" s="41">
        <f t="shared" si="18"/>
        <v>42.81879479</v>
      </c>
      <c r="K28" s="41">
        <f t="shared" si="18"/>
        <v>58.20397153</v>
      </c>
      <c r="L28" s="41">
        <f t="shared" si="18"/>
        <v>433.6519208</v>
      </c>
      <c r="M28" s="41">
        <f t="shared" si="18"/>
        <v>31.90422944</v>
      </c>
      <c r="N28" s="41">
        <f t="shared" si="18"/>
        <v>23.11747422</v>
      </c>
      <c r="O28" s="41">
        <f t="shared" si="18"/>
        <v>28.35113321</v>
      </c>
      <c r="P28" s="41">
        <f t="shared" si="18"/>
        <v>4.540997951</v>
      </c>
      <c r="Q28" s="42">
        <f t="shared" si="18"/>
        <v>38.6241579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Q30" si="19">C6-(0.4*C7)+C19-C21</f>
        <v>1657638.903</v>
      </c>
      <c r="D30" s="27">
        <f t="shared" si="19"/>
        <v>3748364.019</v>
      </c>
      <c r="E30" s="27">
        <f t="shared" si="19"/>
        <v>2249629.656</v>
      </c>
      <c r="F30" s="27">
        <f t="shared" si="19"/>
        <v>2219395.785</v>
      </c>
      <c r="G30" s="27">
        <f t="shared" si="19"/>
        <v>1558074.615</v>
      </c>
      <c r="H30" s="27">
        <f t="shared" si="19"/>
        <v>668458.5532</v>
      </c>
      <c r="I30" s="27">
        <f t="shared" si="19"/>
        <v>600500.2278</v>
      </c>
      <c r="J30" s="27">
        <f t="shared" si="19"/>
        <v>-32457.91219</v>
      </c>
      <c r="K30" s="27">
        <f t="shared" si="19"/>
        <v>27651.8171</v>
      </c>
      <c r="L30" s="27">
        <f t="shared" si="19"/>
        <v>31683.50149</v>
      </c>
      <c r="M30" s="27">
        <f t="shared" si="19"/>
        <v>301455.4156</v>
      </c>
      <c r="N30" s="27">
        <f t="shared" si="19"/>
        <v>80075.4386</v>
      </c>
      <c r="O30" s="27">
        <f t="shared" si="19"/>
        <v>325560.4523</v>
      </c>
      <c r="P30" s="27">
        <f t="shared" si="19"/>
        <v>75851.8205</v>
      </c>
      <c r="Q30" s="28">
        <f t="shared" si="19"/>
        <v>13511882.29</v>
      </c>
    </row>
    <row r="31" ht="18.75" customHeight="1">
      <c r="B31" s="40" t="s">
        <v>42</v>
      </c>
      <c r="C31" s="41">
        <f t="shared" ref="C31:Q31" si="20">C30/C17</f>
        <v>5.11314524</v>
      </c>
      <c r="D31" s="41">
        <f t="shared" si="20"/>
        <v>10.72975307</v>
      </c>
      <c r="E31" s="41">
        <f t="shared" si="20"/>
        <v>5.389338997</v>
      </c>
      <c r="F31" s="41">
        <f t="shared" si="20"/>
        <v>8.58912453</v>
      </c>
      <c r="G31" s="41">
        <f t="shared" si="20"/>
        <v>7.014070708</v>
      </c>
      <c r="H31" s="41">
        <f t="shared" si="20"/>
        <v>5.933655084</v>
      </c>
      <c r="I31" s="41">
        <f t="shared" si="20"/>
        <v>7.291095415</v>
      </c>
      <c r="J31" s="41">
        <f t="shared" si="20"/>
        <v>-0.3585759304</v>
      </c>
      <c r="K31" s="41">
        <f t="shared" si="20"/>
        <v>19.41109909</v>
      </c>
      <c r="L31" s="41">
        <f t="shared" si="20"/>
        <v>91.09889775</v>
      </c>
      <c r="M31" s="41">
        <f t="shared" si="20"/>
        <v>2.230046962</v>
      </c>
      <c r="N31" s="41">
        <f t="shared" si="20"/>
        <v>3.052298595</v>
      </c>
      <c r="O31" s="41">
        <f t="shared" si="20"/>
        <v>2.510380349</v>
      </c>
      <c r="P31" s="41">
        <f t="shared" si="20"/>
        <v>1.356453257</v>
      </c>
      <c r="Q31" s="42">
        <f t="shared" si="20"/>
        <v>6.125575717</v>
      </c>
    </row>
    <row r="32" ht="18.75" customHeight="1">
      <c r="B32" s="40" t="s">
        <v>43</v>
      </c>
      <c r="C32" s="41">
        <f t="shared" ref="C32:Q32" si="21">((C30/C10)*100)</f>
        <v>14.8281212</v>
      </c>
      <c r="D32" s="41">
        <f t="shared" si="21"/>
        <v>31.11628389</v>
      </c>
      <c r="E32" s="41">
        <f t="shared" si="21"/>
        <v>15.62908309</v>
      </c>
      <c r="F32" s="41">
        <f t="shared" si="21"/>
        <v>24.90846114</v>
      </c>
      <c r="G32" s="41">
        <f t="shared" si="21"/>
        <v>20.34080505</v>
      </c>
      <c r="H32" s="41">
        <f t="shared" si="21"/>
        <v>17.20759974</v>
      </c>
      <c r="I32" s="41">
        <f t="shared" si="21"/>
        <v>21.1441767</v>
      </c>
      <c r="J32" s="41">
        <f t="shared" si="21"/>
        <v>-1.039870198</v>
      </c>
      <c r="K32" s="41">
        <f t="shared" si="21"/>
        <v>56.29218736</v>
      </c>
      <c r="L32" s="41">
        <f t="shared" si="21"/>
        <v>264.1868035</v>
      </c>
      <c r="M32" s="41">
        <f t="shared" si="21"/>
        <v>6.467136191</v>
      </c>
      <c r="N32" s="41">
        <f t="shared" si="21"/>
        <v>8.851665924</v>
      </c>
      <c r="O32" s="41">
        <f t="shared" si="21"/>
        <v>7.280103013</v>
      </c>
      <c r="P32" s="41">
        <f t="shared" si="21"/>
        <v>3.933714446</v>
      </c>
      <c r="Q32" s="42">
        <f t="shared" si="21"/>
        <v>17.76416958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7"/>
    </row>
    <row r="40" ht="14.25" customHeight="1">
      <c r="Q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7"/>
    </row>
    <row r="42" ht="14.25" customHeight="1">
      <c r="Q42" s="7"/>
    </row>
    <row r="43" ht="14.25" customHeight="1">
      <c r="Q43" s="7"/>
    </row>
    <row r="44" ht="14.25" customHeight="1">
      <c r="Q44" s="7"/>
    </row>
    <row r="45" ht="14.25" customHeight="1">
      <c r="Q45" s="7"/>
    </row>
    <row r="46" ht="14.25" customHeight="1">
      <c r="Q46" s="7"/>
    </row>
    <row r="47" ht="14.25" customHeight="1">
      <c r="Q47" s="7"/>
    </row>
    <row r="48" ht="14.25" customHeight="1">
      <c r="Q48" s="7"/>
    </row>
    <row r="49" ht="14.25" customHeight="1">
      <c r="Q49" s="7"/>
    </row>
    <row r="50" ht="14.25" customHeight="1">
      <c r="Q50" s="7"/>
    </row>
    <row r="51" ht="35.25" customHeight="1">
      <c r="Q51" s="7"/>
    </row>
    <row r="52" ht="33.0" customHeight="1">
      <c r="Q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ht="14.25" customHeight="1">
      <c r="Q54" s="7"/>
    </row>
    <row r="55" ht="14.25" customHeight="1">
      <c r="Q55" s="7"/>
    </row>
    <row r="56" ht="14.25" customHeight="1">
      <c r="Q56" s="7"/>
    </row>
    <row r="57" ht="14.25" customHeight="1">
      <c r="Q57" s="7"/>
    </row>
    <row r="58" ht="14.25" customHeight="1">
      <c r="Q58" s="7"/>
    </row>
    <row r="59" ht="14.25" customHeight="1">
      <c r="Q59" s="7"/>
    </row>
    <row r="60" ht="14.25" customHeight="1">
      <c r="Q60" s="7"/>
    </row>
    <row r="61" ht="14.25" customHeight="1">
      <c r="Q61" s="7"/>
    </row>
    <row r="62" ht="14.25" customHeight="1">
      <c r="Q62" s="7"/>
    </row>
    <row r="63" ht="14.25" customHeight="1">
      <c r="Q63" s="7"/>
    </row>
    <row r="64" ht="14.25" customHeight="1">
      <c r="Q64" s="7"/>
    </row>
    <row r="65" ht="14.25" customHeight="1">
      <c r="Q65" s="7"/>
    </row>
    <row r="66" ht="14.25" customHeight="1">
      <c r="Q66" s="7"/>
    </row>
    <row r="67" ht="14.25" customHeight="1">
      <c r="Q67" s="7"/>
    </row>
    <row r="68" ht="14.25" customHeight="1">
      <c r="Q68" s="7"/>
    </row>
    <row r="69" ht="14.25" customHeight="1">
      <c r="Q69" s="7"/>
    </row>
    <row r="70" ht="14.25" customHeight="1">
      <c r="Q70" s="7"/>
    </row>
    <row r="71" ht="14.25" customHeight="1">
      <c r="Q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7"/>
    </row>
    <row r="73" ht="14.25" customHeight="1">
      <c r="Q73" s="7"/>
    </row>
    <row r="74" ht="14.25" customHeight="1">
      <c r="Q74" s="7"/>
    </row>
    <row r="75" ht="14.25" customHeight="1">
      <c r="Q75" s="7"/>
    </row>
    <row r="76" ht="14.25" customHeight="1">
      <c r="Q76" s="7"/>
    </row>
    <row r="77" ht="14.25" customHeight="1">
      <c r="Q77" s="7"/>
    </row>
    <row r="78" ht="14.25" customHeight="1">
      <c r="B78" s="51" t="s">
        <v>48</v>
      </c>
      <c r="Q78" s="7"/>
    </row>
    <row r="79" ht="14.25" customHeight="1">
      <c r="Q79" s="7"/>
    </row>
    <row r="80" ht="14.25" customHeight="1">
      <c r="Q80" s="7"/>
    </row>
    <row r="81" ht="14.25" customHeight="1">
      <c r="Q81" s="7"/>
    </row>
    <row r="82" ht="14.25" customHeight="1">
      <c r="Q82" s="7"/>
    </row>
    <row r="83" ht="14.25" customHeight="1">
      <c r="Q83" s="7"/>
    </row>
    <row r="84" ht="14.25" customHeight="1">
      <c r="Q84" s="7"/>
    </row>
    <row r="85" ht="14.25" customHeight="1">
      <c r="Q85" s="7"/>
    </row>
    <row r="86" ht="14.25" customHeight="1">
      <c r="Q86" s="7"/>
    </row>
    <row r="87" ht="14.25" customHeight="1">
      <c r="Q87" s="7"/>
    </row>
    <row r="88" ht="14.25" customHeight="1">
      <c r="Q88" s="7"/>
    </row>
    <row r="89" ht="14.25" customHeight="1">
      <c r="Q89" s="7"/>
    </row>
    <row r="90" ht="14.25" customHeight="1">
      <c r="Q90" s="7"/>
    </row>
    <row r="91" ht="14.25" customHeight="1">
      <c r="Q91" s="7"/>
    </row>
    <row r="92" ht="14.25" customHeight="1">
      <c r="Q92" s="7"/>
    </row>
    <row r="93" ht="14.25" customHeight="1">
      <c r="Q93" s="7"/>
    </row>
    <row r="94" ht="14.25" customHeight="1">
      <c r="Q94" s="7"/>
    </row>
    <row r="95" ht="14.25" customHeight="1">
      <c r="Q95" s="7"/>
    </row>
    <row r="96" ht="14.25" customHeight="1">
      <c r="Q96" s="7"/>
    </row>
    <row r="97" ht="14.25" customHeight="1">
      <c r="Q97" s="7"/>
    </row>
    <row r="98" ht="14.25" customHeight="1">
      <c r="Q98" s="7"/>
    </row>
    <row r="99" ht="14.25" customHeight="1">
      <c r="Q99" s="7"/>
    </row>
    <row r="100" ht="14.25" customHeight="1">
      <c r="Q100" s="7"/>
    </row>
    <row r="101" ht="14.25" customHeight="1">
      <c r="Q101" s="7"/>
    </row>
    <row r="102" ht="14.25" customHeight="1">
      <c r="Q102" s="7"/>
    </row>
    <row r="103" ht="14.25" customHeight="1">
      <c r="Q103" s="7"/>
    </row>
    <row r="104" ht="14.25" customHeight="1">
      <c r="Q104" s="7"/>
    </row>
    <row r="105" ht="14.25" customHeight="1">
      <c r="Q105" s="7"/>
    </row>
    <row r="106" ht="14.25" customHeight="1">
      <c r="Q106" s="7"/>
    </row>
    <row r="107" ht="14.25" customHeight="1">
      <c r="Q107" s="7"/>
    </row>
    <row r="108" ht="14.25" customHeight="1">
      <c r="Q108" s="7"/>
    </row>
    <row r="109" ht="14.25" customHeight="1">
      <c r="Q109" s="7"/>
    </row>
    <row r="110" ht="14.25" customHeight="1">
      <c r="Q110" s="7"/>
    </row>
    <row r="111" ht="14.25" customHeight="1">
      <c r="Q111" s="7"/>
    </row>
    <row r="112" ht="14.25" customHeight="1">
      <c r="Q112" s="7"/>
    </row>
    <row r="113" ht="14.25" customHeight="1">
      <c r="Q113" s="7"/>
    </row>
    <row r="114" ht="14.25" customHeight="1">
      <c r="Q114" s="7"/>
    </row>
    <row r="115" ht="14.25" customHeight="1">
      <c r="Q115" s="7"/>
    </row>
    <row r="116" ht="14.25" customHeight="1">
      <c r="Q116" s="7"/>
    </row>
    <row r="117" ht="14.25" customHeight="1">
      <c r="Q117" s="7"/>
    </row>
    <row r="118" ht="14.25" customHeight="1">
      <c r="Q118" s="7"/>
    </row>
    <row r="119" ht="14.25" customHeight="1">
      <c r="Q119" s="7"/>
    </row>
    <row r="120" ht="14.25" customHeight="1">
      <c r="Q120" s="7"/>
    </row>
    <row r="121" ht="14.25" customHeight="1">
      <c r="Q121" s="7"/>
    </row>
    <row r="122" ht="14.25" customHeight="1">
      <c r="Q122" s="7"/>
    </row>
    <row r="123" ht="14.25" customHeight="1">
      <c r="Q123" s="7"/>
    </row>
    <row r="124" ht="14.25" customHeight="1">
      <c r="Q124" s="7"/>
    </row>
    <row r="125" ht="14.25" customHeight="1">
      <c r="Q125" s="7"/>
    </row>
    <row r="126" ht="14.25" customHeight="1">
      <c r="Q126" s="7"/>
    </row>
    <row r="127" ht="14.25" customHeight="1">
      <c r="Q127" s="7"/>
    </row>
    <row r="128" ht="14.25" customHeight="1">
      <c r="Q128" s="7"/>
    </row>
    <row r="129" ht="14.25" customHeight="1">
      <c r="Q129" s="7"/>
    </row>
    <row r="130" ht="14.25" customHeight="1">
      <c r="Q130" s="7"/>
    </row>
    <row r="131" ht="14.25" customHeight="1">
      <c r="Q131" s="7"/>
    </row>
    <row r="132" ht="14.25" customHeight="1">
      <c r="Q132" s="7"/>
    </row>
    <row r="133" ht="14.25" customHeight="1">
      <c r="Q133" s="7"/>
    </row>
    <row r="134" ht="14.25" customHeight="1">
      <c r="Q134" s="7"/>
    </row>
    <row r="135" ht="14.25" customHeight="1">
      <c r="Q135" s="7"/>
    </row>
    <row r="136" ht="14.25" customHeight="1">
      <c r="Q136" s="7"/>
    </row>
    <row r="137" ht="14.25" customHeight="1">
      <c r="Q137" s="7"/>
    </row>
    <row r="138" ht="14.25" customHeight="1">
      <c r="Q138" s="7"/>
    </row>
    <row r="139" ht="14.25" customHeight="1">
      <c r="Q139" s="7"/>
    </row>
    <row r="140" ht="14.25" customHeight="1">
      <c r="Q140" s="7"/>
    </row>
    <row r="141" ht="14.25" customHeight="1">
      <c r="Q141" s="7"/>
    </row>
    <row r="142" ht="14.25" customHeight="1">
      <c r="Q142" s="7"/>
    </row>
    <row r="143" ht="14.25" customHeight="1">
      <c r="Q143" s="7"/>
    </row>
    <row r="144" ht="14.25" customHeight="1">
      <c r="Q144" s="7"/>
    </row>
    <row r="145" ht="14.25" customHeight="1">
      <c r="Q145" s="7"/>
    </row>
    <row r="146" ht="14.25" customHeight="1">
      <c r="Q146" s="7"/>
    </row>
    <row r="147" ht="14.25" customHeight="1">
      <c r="Q147" s="7"/>
    </row>
    <row r="148" ht="14.25" customHeight="1">
      <c r="Q148" s="7"/>
    </row>
    <row r="149" ht="14.25" customHeight="1">
      <c r="Q149" s="7"/>
    </row>
    <row r="150" ht="14.25" customHeight="1">
      <c r="Q150" s="7"/>
    </row>
    <row r="151" ht="14.25" customHeight="1">
      <c r="Q151" s="7"/>
    </row>
    <row r="152" ht="14.25" customHeight="1">
      <c r="Q152" s="7"/>
    </row>
    <row r="153" ht="14.25" customHeight="1">
      <c r="Q153" s="7"/>
    </row>
    <row r="154" ht="14.25" customHeight="1">
      <c r="Q154" s="7"/>
    </row>
    <row r="155" ht="14.25" customHeight="1">
      <c r="Q155" s="7"/>
    </row>
    <row r="156" ht="14.25" customHeight="1">
      <c r="Q156" s="7"/>
    </row>
    <row r="157" ht="14.25" customHeight="1">
      <c r="Q157" s="7"/>
    </row>
    <row r="158" ht="14.25" customHeight="1">
      <c r="Q158" s="7"/>
    </row>
    <row r="159" ht="14.25" customHeight="1">
      <c r="Q159" s="7"/>
    </row>
    <row r="160" ht="14.25" customHeight="1">
      <c r="Q160" s="7"/>
    </row>
    <row r="161" ht="14.25" customHeight="1">
      <c r="Q161" s="7"/>
    </row>
    <row r="162" ht="14.25" customHeight="1">
      <c r="Q162" s="7"/>
    </row>
    <row r="163" ht="14.25" customHeight="1">
      <c r="Q163" s="7"/>
    </row>
    <row r="164" ht="14.25" customHeight="1">
      <c r="Q164" s="7"/>
    </row>
    <row r="165" ht="14.25" customHeight="1">
      <c r="Q165" s="7"/>
    </row>
    <row r="166" ht="14.25" customHeight="1">
      <c r="Q166" s="7"/>
    </row>
    <row r="167" ht="14.25" customHeight="1">
      <c r="Q167" s="7"/>
    </row>
    <row r="168" ht="14.25" customHeight="1">
      <c r="Q168" s="7"/>
    </row>
    <row r="169" ht="14.25" customHeight="1">
      <c r="Q169" s="7"/>
    </row>
    <row r="170" ht="14.25" customHeight="1">
      <c r="Q170" s="7"/>
    </row>
    <row r="171" ht="14.25" customHeight="1">
      <c r="Q171" s="7"/>
    </row>
    <row r="172" ht="14.25" customHeight="1">
      <c r="Q172" s="7"/>
    </row>
    <row r="173" ht="14.25" customHeight="1">
      <c r="Q173" s="7"/>
    </row>
    <row r="174" ht="14.25" customHeight="1">
      <c r="Q174" s="7"/>
    </row>
    <row r="175" ht="14.25" customHeight="1">
      <c r="Q175" s="7"/>
    </row>
    <row r="176" ht="14.25" customHeight="1">
      <c r="Q176" s="7"/>
    </row>
    <row r="177" ht="14.25" customHeight="1">
      <c r="Q177" s="7"/>
    </row>
    <row r="178" ht="14.25" customHeight="1">
      <c r="Q178" s="7"/>
    </row>
    <row r="179" ht="14.25" customHeight="1">
      <c r="Q179" s="7"/>
    </row>
    <row r="180" ht="14.25" customHeight="1">
      <c r="Q180" s="7"/>
    </row>
    <row r="181" ht="14.25" customHeight="1">
      <c r="Q181" s="7"/>
    </row>
    <row r="182" ht="14.25" customHeight="1">
      <c r="Q182" s="7"/>
    </row>
    <row r="183" ht="14.25" customHeight="1">
      <c r="Q183" s="7"/>
    </row>
    <row r="184" ht="14.25" customHeight="1">
      <c r="Q184" s="7"/>
    </row>
    <row r="185" ht="14.25" customHeight="1">
      <c r="Q185" s="7"/>
    </row>
    <row r="186" ht="14.25" customHeight="1">
      <c r="Q186" s="7"/>
    </row>
    <row r="187" ht="14.25" customHeight="1">
      <c r="Q187" s="7"/>
    </row>
    <row r="188" ht="14.25" customHeight="1">
      <c r="Q188" s="7"/>
    </row>
    <row r="189" ht="14.25" customHeight="1">
      <c r="Q189" s="7"/>
    </row>
    <row r="190" ht="14.25" customHeight="1">
      <c r="Q190" s="7"/>
    </row>
    <row r="191" ht="14.25" customHeight="1">
      <c r="Q191" s="7"/>
    </row>
    <row r="192" ht="14.25" customHeight="1">
      <c r="Q192" s="7"/>
    </row>
    <row r="193" ht="14.25" customHeight="1">
      <c r="Q193" s="7"/>
    </row>
    <row r="194" ht="14.25" customHeight="1">
      <c r="Q194" s="7"/>
    </row>
    <row r="195" ht="14.25" customHeight="1">
      <c r="Q195" s="7"/>
    </row>
    <row r="196" ht="14.25" customHeight="1">
      <c r="Q196" s="7"/>
    </row>
    <row r="197" ht="14.25" customHeight="1">
      <c r="Q197" s="7"/>
    </row>
    <row r="198" ht="14.25" customHeight="1">
      <c r="Q198" s="7"/>
    </row>
    <row r="199" ht="14.25" customHeight="1">
      <c r="Q199" s="7"/>
    </row>
    <row r="200" ht="14.25" customHeight="1">
      <c r="Q200" s="7"/>
    </row>
    <row r="201" ht="14.25" customHeight="1">
      <c r="Q201" s="7"/>
    </row>
    <row r="202" ht="14.25" customHeight="1">
      <c r="Q202" s="7"/>
    </row>
    <row r="203" ht="14.25" customHeight="1">
      <c r="Q203" s="7"/>
    </row>
    <row r="204" ht="14.25" customHeight="1">
      <c r="Q204" s="7"/>
    </row>
    <row r="205" ht="14.25" customHeight="1">
      <c r="Q205" s="7"/>
    </row>
    <row r="206" ht="14.25" customHeight="1">
      <c r="Q206" s="7"/>
    </row>
    <row r="207" ht="14.25" customHeight="1">
      <c r="Q207" s="7"/>
    </row>
    <row r="208" ht="14.25" customHeight="1">
      <c r="Q208" s="7"/>
    </row>
    <row r="209" ht="14.25" customHeight="1">
      <c r="Q209" s="7"/>
    </row>
    <row r="210" ht="14.25" customHeight="1">
      <c r="Q210" s="7"/>
    </row>
    <row r="211" ht="14.25" customHeight="1">
      <c r="Q211" s="7"/>
    </row>
    <row r="212" ht="14.25" customHeight="1">
      <c r="Q212" s="7"/>
    </row>
    <row r="213" ht="14.25" customHeight="1">
      <c r="Q213" s="7"/>
    </row>
    <row r="214" ht="14.25" customHeight="1">
      <c r="Q214" s="7"/>
    </row>
    <row r="215" ht="14.25" customHeight="1">
      <c r="Q215" s="7"/>
    </row>
    <row r="216" ht="14.25" customHeight="1">
      <c r="Q216" s="7"/>
    </row>
    <row r="217" ht="14.25" customHeight="1">
      <c r="Q217" s="7"/>
    </row>
    <row r="218" ht="14.25" customHeight="1">
      <c r="Q218" s="7"/>
    </row>
    <row r="219" ht="14.25" customHeight="1">
      <c r="Q219" s="7"/>
    </row>
    <row r="220" ht="14.25" customHeight="1">
      <c r="Q220" s="7"/>
    </row>
    <row r="221" ht="14.25" customHeight="1">
      <c r="Q221" s="7"/>
    </row>
    <row r="222" ht="14.25" customHeight="1">
      <c r="Q222" s="7"/>
    </row>
    <row r="223" ht="14.25" customHeight="1">
      <c r="Q223" s="7"/>
    </row>
    <row r="224" ht="14.25" customHeight="1">
      <c r="Q224" s="7"/>
    </row>
    <row r="225" ht="14.25" customHeight="1">
      <c r="Q225" s="7"/>
    </row>
    <row r="226" ht="14.25" customHeight="1">
      <c r="Q226" s="7"/>
    </row>
    <row r="227" ht="14.25" customHeight="1">
      <c r="Q227" s="7"/>
    </row>
    <row r="228" ht="14.25" customHeight="1">
      <c r="Q228" s="7"/>
    </row>
    <row r="229" ht="14.25" customHeight="1">
      <c r="Q229" s="7"/>
    </row>
    <row r="230" ht="14.25" customHeight="1">
      <c r="Q230" s="7"/>
    </row>
    <row r="231" ht="14.25" customHeight="1">
      <c r="Q231" s="7"/>
    </row>
    <row r="232" ht="14.25" customHeight="1">
      <c r="Q232" s="7"/>
    </row>
    <row r="233" ht="14.25" customHeight="1">
      <c r="Q233" s="7"/>
    </row>
    <row r="234" ht="14.25" customHeight="1">
      <c r="Q234" s="7"/>
    </row>
    <row r="235" ht="14.25" customHeight="1">
      <c r="Q235" s="7"/>
    </row>
    <row r="236" ht="14.25" customHeight="1">
      <c r="Q236" s="7"/>
    </row>
    <row r="237" ht="14.25" customHeight="1">
      <c r="Q237" s="7"/>
    </row>
    <row r="238" ht="14.25" customHeight="1">
      <c r="Q238" s="7"/>
    </row>
    <row r="239" ht="14.25" customHeight="1">
      <c r="Q239" s="7"/>
    </row>
    <row r="240" ht="14.25" customHeight="1">
      <c r="Q240" s="7"/>
    </row>
    <row r="241" ht="14.25" customHeight="1">
      <c r="Q241" s="7"/>
    </row>
    <row r="242" ht="14.25" customHeight="1">
      <c r="Q242" s="7"/>
    </row>
    <row r="243" ht="14.25" customHeight="1">
      <c r="Q243" s="7"/>
    </row>
    <row r="244" ht="14.25" customHeight="1">
      <c r="Q244" s="7"/>
    </row>
    <row r="245" ht="14.25" customHeight="1">
      <c r="Q245" s="7"/>
    </row>
    <row r="246" ht="14.25" customHeight="1">
      <c r="Q246" s="7"/>
    </row>
    <row r="247" ht="14.25" customHeight="1">
      <c r="Q247" s="7"/>
    </row>
    <row r="248" ht="14.25" customHeight="1">
      <c r="Q248" s="7"/>
    </row>
    <row r="249" ht="14.25" customHeight="1">
      <c r="Q249" s="7"/>
    </row>
    <row r="250" ht="14.25" customHeight="1">
      <c r="Q250" s="7"/>
    </row>
    <row r="251" ht="14.25" customHeight="1">
      <c r="Q251" s="7"/>
    </row>
    <row r="252" ht="14.25" customHeight="1">
      <c r="Q252" s="7"/>
    </row>
    <row r="253" ht="14.25" customHeight="1">
      <c r="Q253" s="7"/>
    </row>
    <row r="254" ht="14.25" customHeight="1">
      <c r="Q254" s="7"/>
    </row>
    <row r="255" ht="14.25" customHeight="1">
      <c r="Q255" s="7"/>
    </row>
    <row r="256" ht="14.25" customHeight="1">
      <c r="Q256" s="7"/>
    </row>
    <row r="257" ht="14.25" customHeight="1">
      <c r="Q257" s="7"/>
    </row>
    <row r="258" ht="14.25" customHeight="1">
      <c r="Q258" s="7"/>
    </row>
    <row r="259" ht="14.25" customHeight="1">
      <c r="Q259" s="7"/>
    </row>
    <row r="260" ht="14.25" customHeight="1">
      <c r="Q260" s="7"/>
    </row>
    <row r="261" ht="14.25" customHeight="1">
      <c r="Q261" s="7"/>
    </row>
    <row r="262" ht="14.25" customHeight="1">
      <c r="Q262" s="7"/>
    </row>
    <row r="263" ht="14.25" customHeight="1">
      <c r="Q263" s="7"/>
    </row>
    <row r="264" ht="14.25" customHeight="1">
      <c r="Q264" s="7"/>
    </row>
    <row r="265" ht="14.25" customHeight="1">
      <c r="Q265" s="7"/>
    </row>
    <row r="266" ht="14.25" customHeight="1">
      <c r="Q266" s="7"/>
    </row>
    <row r="267" ht="14.25" customHeight="1">
      <c r="Q267" s="7"/>
    </row>
    <row r="268" ht="14.25" customHeight="1">
      <c r="Q268" s="7"/>
    </row>
    <row r="269" ht="14.25" customHeight="1">
      <c r="Q269" s="7"/>
    </row>
    <row r="270" ht="14.25" customHeight="1">
      <c r="Q270" s="7"/>
    </row>
    <row r="271" ht="14.25" customHeight="1">
      <c r="Q271" s="7"/>
    </row>
    <row r="272" ht="14.25" customHeight="1">
      <c r="Q272" s="7"/>
    </row>
    <row r="273" ht="14.25" customHeight="1">
      <c r="Q273" s="7"/>
    </row>
    <row r="274" ht="14.25" customHeight="1">
      <c r="Q274" s="7"/>
    </row>
    <row r="275" ht="14.25" customHeight="1">
      <c r="Q275" s="7"/>
    </row>
    <row r="276" ht="14.25" customHeight="1">
      <c r="Q276" s="7"/>
    </row>
    <row r="277" ht="14.25" customHeight="1">
      <c r="Q277" s="7"/>
    </row>
    <row r="278" ht="14.25" customHeight="1">
      <c r="Q278" s="7"/>
    </row>
    <row r="279" ht="14.25" customHeight="1">
      <c r="Q279" s="7"/>
    </row>
    <row r="280" ht="14.25" customHeight="1">
      <c r="Q280" s="7"/>
    </row>
    <row r="281" ht="14.25" customHeight="1">
      <c r="Q281" s="7"/>
    </row>
    <row r="282" ht="14.25" customHeight="1">
      <c r="Q282" s="7"/>
    </row>
    <row r="283" ht="14.25" customHeight="1">
      <c r="Q283" s="7"/>
    </row>
    <row r="284" ht="14.25" customHeight="1">
      <c r="Q284" s="7"/>
    </row>
    <row r="285" ht="14.25" customHeight="1">
      <c r="Q285" s="7"/>
    </row>
    <row r="286" ht="14.25" customHeight="1">
      <c r="Q286" s="7"/>
    </row>
    <row r="287" ht="14.25" customHeight="1">
      <c r="Q287" s="7"/>
    </row>
    <row r="288" ht="14.25" customHeight="1">
      <c r="Q288" s="7"/>
    </row>
    <row r="289" ht="14.25" customHeight="1">
      <c r="Q289" s="7"/>
    </row>
    <row r="290" ht="14.25" customHeight="1">
      <c r="Q290" s="7"/>
    </row>
    <row r="291" ht="14.25" customHeight="1">
      <c r="Q291" s="7"/>
    </row>
    <row r="292" ht="14.25" customHeight="1">
      <c r="Q292" s="7"/>
    </row>
    <row r="293" ht="14.25" customHeight="1">
      <c r="Q293" s="7"/>
    </row>
    <row r="294" ht="14.25" customHeight="1">
      <c r="Q294" s="7"/>
    </row>
    <row r="295" ht="14.25" customHeight="1">
      <c r="Q295" s="7"/>
    </row>
    <row r="296" ht="14.25" customHeight="1">
      <c r="Q296" s="7"/>
    </row>
    <row r="297" ht="14.25" customHeight="1">
      <c r="Q297" s="7"/>
    </row>
    <row r="298" ht="14.25" customHeight="1">
      <c r="Q298" s="7"/>
    </row>
    <row r="299" ht="14.25" customHeight="1">
      <c r="Q299" s="7"/>
    </row>
    <row r="300" ht="14.25" customHeight="1">
      <c r="Q300" s="7"/>
    </row>
    <row r="301" ht="14.25" customHeight="1">
      <c r="Q301" s="7"/>
    </row>
    <row r="302" ht="14.25" customHeight="1">
      <c r="Q302" s="7"/>
    </row>
    <row r="303" ht="14.25" customHeight="1">
      <c r="Q303" s="7"/>
    </row>
    <row r="304" ht="14.25" customHeight="1">
      <c r="Q304" s="7"/>
    </row>
    <row r="305" ht="14.25" customHeight="1">
      <c r="Q305" s="7"/>
    </row>
    <row r="306" ht="14.25" customHeight="1">
      <c r="Q306" s="7"/>
    </row>
    <row r="307" ht="14.25" customHeight="1">
      <c r="Q307" s="7"/>
    </row>
    <row r="308" ht="14.25" customHeight="1">
      <c r="Q308" s="7"/>
    </row>
    <row r="309" ht="14.25" customHeight="1">
      <c r="Q309" s="7"/>
    </row>
    <row r="310" ht="14.25" customHeight="1">
      <c r="Q310" s="7"/>
    </row>
    <row r="311" ht="14.25" customHeight="1">
      <c r="Q311" s="7"/>
    </row>
    <row r="312" ht="14.25" customHeight="1">
      <c r="Q312" s="7"/>
    </row>
    <row r="313" ht="14.25" customHeight="1">
      <c r="Q313" s="7"/>
    </row>
    <row r="314" ht="14.25" customHeight="1">
      <c r="Q314" s="7"/>
    </row>
    <row r="315" ht="14.25" customHeight="1">
      <c r="Q315" s="7"/>
    </row>
    <row r="316" ht="14.25" customHeight="1">
      <c r="Q316" s="7"/>
    </row>
    <row r="317" ht="14.25" customHeight="1">
      <c r="Q317" s="7"/>
    </row>
    <row r="318" ht="14.25" customHeight="1">
      <c r="Q318" s="7"/>
    </row>
    <row r="319" ht="14.25" customHeight="1">
      <c r="Q319" s="7"/>
    </row>
    <row r="320" ht="14.25" customHeight="1">
      <c r="Q320" s="7"/>
    </row>
    <row r="321" ht="14.25" customHeight="1">
      <c r="Q321" s="7"/>
    </row>
    <row r="322" ht="14.25" customHeight="1">
      <c r="Q322" s="7"/>
    </row>
    <row r="323" ht="14.25" customHeight="1">
      <c r="Q323" s="7"/>
    </row>
    <row r="324" ht="14.25" customHeight="1">
      <c r="Q324" s="7"/>
    </row>
    <row r="325" ht="14.25" customHeight="1">
      <c r="Q325" s="7"/>
    </row>
    <row r="326" ht="14.25" customHeight="1">
      <c r="Q326" s="7"/>
    </row>
    <row r="327" ht="14.25" customHeight="1">
      <c r="Q327" s="7"/>
    </row>
    <row r="328" ht="14.25" customHeight="1">
      <c r="Q328" s="7"/>
    </row>
    <row r="329" ht="14.25" customHeight="1">
      <c r="Q329" s="7"/>
    </row>
    <row r="330" ht="14.25" customHeight="1">
      <c r="Q330" s="7"/>
    </row>
    <row r="331" ht="14.25" customHeight="1">
      <c r="Q331" s="7"/>
    </row>
    <row r="332" ht="14.25" customHeight="1">
      <c r="Q332" s="7"/>
    </row>
    <row r="333" ht="14.25" customHeight="1">
      <c r="Q333" s="7"/>
    </row>
    <row r="334" ht="14.25" customHeight="1">
      <c r="Q334" s="7"/>
    </row>
    <row r="335" ht="14.25" customHeight="1">
      <c r="Q335" s="7"/>
    </row>
    <row r="336" ht="14.25" customHeight="1">
      <c r="Q336" s="7"/>
    </row>
    <row r="337" ht="14.25" customHeight="1">
      <c r="Q337" s="7"/>
    </row>
    <row r="338" ht="14.25" customHeight="1">
      <c r="Q338" s="7"/>
    </row>
    <row r="339" ht="14.25" customHeight="1">
      <c r="Q339" s="7"/>
    </row>
    <row r="340" ht="14.25" customHeight="1">
      <c r="Q340" s="7"/>
    </row>
    <row r="341" ht="14.25" customHeight="1">
      <c r="Q341" s="7"/>
    </row>
    <row r="342" ht="14.25" customHeight="1">
      <c r="Q342" s="7"/>
    </row>
    <row r="343" ht="14.25" customHeight="1">
      <c r="Q343" s="7"/>
    </row>
    <row r="344" ht="14.25" customHeight="1">
      <c r="Q344" s="7"/>
    </row>
    <row r="345" ht="14.25" customHeight="1">
      <c r="Q345" s="7"/>
    </row>
    <row r="346" ht="14.25" customHeight="1">
      <c r="Q346" s="7"/>
    </row>
    <row r="347" ht="14.25" customHeight="1">
      <c r="Q347" s="7"/>
    </row>
    <row r="348" ht="14.25" customHeight="1">
      <c r="Q348" s="7"/>
    </row>
    <row r="349" ht="14.25" customHeight="1">
      <c r="Q349" s="7"/>
    </row>
    <row r="350" ht="14.25" customHeight="1">
      <c r="Q350" s="7"/>
    </row>
    <row r="351" ht="14.25" customHeight="1">
      <c r="Q351" s="7"/>
    </row>
    <row r="352" ht="14.25" customHeight="1">
      <c r="Q352" s="7"/>
    </row>
    <row r="353" ht="14.25" customHeight="1">
      <c r="Q353" s="7"/>
    </row>
    <row r="354" ht="14.25" customHeight="1">
      <c r="Q354" s="7"/>
    </row>
    <row r="355" ht="14.25" customHeight="1">
      <c r="Q355" s="7"/>
    </row>
    <row r="356" ht="14.25" customHeight="1">
      <c r="Q356" s="7"/>
    </row>
    <row r="357" ht="14.25" customHeight="1">
      <c r="Q357" s="7"/>
    </row>
    <row r="358" ht="14.25" customHeight="1">
      <c r="Q358" s="7"/>
    </row>
    <row r="359" ht="14.25" customHeight="1">
      <c r="Q359" s="7"/>
    </row>
    <row r="360" ht="14.25" customHeight="1">
      <c r="Q360" s="7"/>
    </row>
    <row r="361" ht="14.25" customHeight="1">
      <c r="Q361" s="7"/>
    </row>
    <row r="362" ht="14.25" customHeight="1">
      <c r="Q362" s="7"/>
    </row>
    <row r="363" ht="14.25" customHeight="1">
      <c r="Q363" s="7"/>
    </row>
    <row r="364" ht="14.25" customHeight="1">
      <c r="Q364" s="7"/>
    </row>
    <row r="365" ht="14.25" customHeight="1">
      <c r="Q365" s="7"/>
    </row>
    <row r="366" ht="14.25" customHeight="1">
      <c r="Q366" s="7"/>
    </row>
    <row r="367" ht="14.25" customHeight="1">
      <c r="Q367" s="7"/>
    </row>
    <row r="368" ht="14.25" customHeight="1">
      <c r="Q368" s="7"/>
    </row>
    <row r="369" ht="14.25" customHeight="1">
      <c r="Q369" s="7"/>
    </row>
    <row r="370" ht="14.25" customHeight="1">
      <c r="Q370" s="7"/>
    </row>
    <row r="371" ht="14.25" customHeight="1">
      <c r="Q371" s="7"/>
    </row>
    <row r="372" ht="14.25" customHeight="1">
      <c r="Q372" s="7"/>
    </row>
    <row r="373" ht="14.25" customHeight="1">
      <c r="Q373" s="7"/>
    </row>
    <row r="374" ht="14.25" customHeight="1">
      <c r="Q374" s="7"/>
    </row>
    <row r="375" ht="14.25" customHeight="1">
      <c r="Q375" s="7"/>
    </row>
    <row r="376" ht="14.25" customHeight="1">
      <c r="Q376" s="7"/>
    </row>
    <row r="377" ht="14.25" customHeight="1">
      <c r="Q377" s="7"/>
    </row>
    <row r="378" ht="14.25" customHeight="1">
      <c r="Q378" s="7"/>
    </row>
    <row r="379" ht="14.25" customHeight="1">
      <c r="Q379" s="7"/>
    </row>
    <row r="380" ht="14.25" customHeight="1">
      <c r="Q380" s="7"/>
    </row>
    <row r="381" ht="14.25" customHeight="1">
      <c r="Q381" s="7"/>
    </row>
    <row r="382" ht="14.25" customHeight="1">
      <c r="Q382" s="7"/>
    </row>
    <row r="383" ht="14.25" customHeight="1">
      <c r="Q383" s="7"/>
    </row>
    <row r="384" ht="14.25" customHeight="1">
      <c r="Q384" s="7"/>
    </row>
    <row r="385" ht="14.25" customHeight="1">
      <c r="Q385" s="7"/>
    </row>
    <row r="386" ht="14.25" customHeight="1">
      <c r="Q386" s="7"/>
    </row>
    <row r="387" ht="14.25" customHeight="1">
      <c r="Q387" s="7"/>
    </row>
    <row r="388" ht="14.25" customHeight="1">
      <c r="Q388" s="7"/>
    </row>
    <row r="389" ht="14.25" customHeight="1">
      <c r="Q389" s="7"/>
    </row>
    <row r="390" ht="14.25" customHeight="1">
      <c r="Q390" s="7"/>
    </row>
    <row r="391" ht="14.25" customHeight="1">
      <c r="Q391" s="7"/>
    </row>
    <row r="392" ht="14.25" customHeight="1">
      <c r="Q392" s="7"/>
    </row>
    <row r="393" ht="14.25" customHeight="1">
      <c r="Q393" s="7"/>
    </row>
    <row r="394" ht="14.25" customHeight="1">
      <c r="Q394" s="7"/>
    </row>
    <row r="395" ht="14.25" customHeight="1">
      <c r="Q395" s="7"/>
    </row>
    <row r="396" ht="14.25" customHeight="1">
      <c r="Q396" s="7"/>
    </row>
    <row r="397" ht="14.25" customHeight="1">
      <c r="Q397" s="7"/>
    </row>
    <row r="398" ht="14.25" customHeight="1">
      <c r="Q398" s="7"/>
    </row>
    <row r="399" ht="14.25" customHeight="1">
      <c r="Q399" s="7"/>
    </row>
    <row r="400" ht="14.25" customHeight="1">
      <c r="Q400" s="7"/>
    </row>
    <row r="401" ht="14.25" customHeight="1">
      <c r="Q401" s="7"/>
    </row>
    <row r="402" ht="14.25" customHeight="1">
      <c r="Q402" s="7"/>
    </row>
    <row r="403" ht="14.25" customHeight="1">
      <c r="Q403" s="7"/>
    </row>
    <row r="404" ht="14.25" customHeight="1">
      <c r="Q404" s="7"/>
    </row>
    <row r="405" ht="14.25" customHeight="1">
      <c r="Q405" s="7"/>
    </row>
    <row r="406" ht="14.25" customHeight="1">
      <c r="Q406" s="7"/>
    </row>
    <row r="407" ht="14.25" customHeight="1">
      <c r="Q407" s="7"/>
    </row>
    <row r="408" ht="14.25" customHeight="1">
      <c r="Q408" s="7"/>
    </row>
    <row r="409" ht="14.25" customHeight="1">
      <c r="Q409" s="7"/>
    </row>
    <row r="410" ht="14.25" customHeight="1">
      <c r="Q410" s="7"/>
    </row>
    <row r="411" ht="14.25" customHeight="1">
      <c r="Q411" s="7"/>
    </row>
    <row r="412" ht="14.25" customHeight="1">
      <c r="Q412" s="7"/>
    </row>
    <row r="413" ht="14.25" customHeight="1">
      <c r="Q413" s="7"/>
    </row>
    <row r="414" ht="14.25" customHeight="1">
      <c r="Q414" s="7"/>
    </row>
    <row r="415" ht="14.25" customHeight="1">
      <c r="Q415" s="7"/>
    </row>
    <row r="416" ht="14.25" customHeight="1">
      <c r="Q416" s="7"/>
    </row>
    <row r="417" ht="14.25" customHeight="1">
      <c r="Q417" s="7"/>
    </row>
    <row r="418" ht="14.25" customHeight="1">
      <c r="Q418" s="7"/>
    </row>
    <row r="419" ht="14.25" customHeight="1">
      <c r="Q419" s="7"/>
    </row>
    <row r="420" ht="14.25" customHeight="1">
      <c r="Q420" s="7"/>
    </row>
    <row r="421" ht="14.25" customHeight="1">
      <c r="Q421" s="7"/>
    </row>
    <row r="422" ht="14.25" customHeight="1">
      <c r="Q422" s="7"/>
    </row>
    <row r="423" ht="14.25" customHeight="1">
      <c r="Q423" s="7"/>
    </row>
    <row r="424" ht="14.25" customHeight="1">
      <c r="Q424" s="7"/>
    </row>
    <row r="425" ht="14.25" customHeight="1">
      <c r="Q425" s="7"/>
    </row>
    <row r="426" ht="14.25" customHeight="1">
      <c r="Q426" s="7"/>
    </row>
    <row r="427" ht="14.25" customHeight="1">
      <c r="Q427" s="7"/>
    </row>
    <row r="428" ht="14.25" customHeight="1">
      <c r="Q428" s="7"/>
    </row>
    <row r="429" ht="14.25" customHeight="1">
      <c r="Q429" s="7"/>
    </row>
    <row r="430" ht="14.25" customHeight="1">
      <c r="Q430" s="7"/>
    </row>
    <row r="431" ht="14.25" customHeight="1">
      <c r="Q431" s="7"/>
    </row>
    <row r="432" ht="14.25" customHeight="1">
      <c r="Q432" s="7"/>
    </row>
    <row r="433" ht="14.25" customHeight="1">
      <c r="Q433" s="7"/>
    </row>
    <row r="434" ht="14.25" customHeight="1">
      <c r="Q434" s="7"/>
    </row>
    <row r="435" ht="14.25" customHeight="1">
      <c r="Q435" s="7"/>
    </row>
    <row r="436" ht="14.25" customHeight="1">
      <c r="Q436" s="7"/>
    </row>
    <row r="437" ht="14.25" customHeight="1">
      <c r="Q437" s="7"/>
    </row>
    <row r="438" ht="14.25" customHeight="1">
      <c r="Q438" s="7"/>
    </row>
    <row r="439" ht="14.25" customHeight="1">
      <c r="Q439" s="7"/>
    </row>
    <row r="440" ht="14.25" customHeight="1">
      <c r="Q440" s="7"/>
    </row>
    <row r="441" ht="14.25" customHeight="1">
      <c r="Q441" s="7"/>
    </row>
    <row r="442" ht="14.25" customHeight="1">
      <c r="Q442" s="7"/>
    </row>
    <row r="443" ht="14.25" customHeight="1">
      <c r="Q443" s="7"/>
    </row>
    <row r="444" ht="14.25" customHeight="1">
      <c r="Q444" s="7"/>
    </row>
    <row r="445" ht="14.25" customHeight="1">
      <c r="Q445" s="7"/>
    </row>
    <row r="446" ht="14.25" customHeight="1">
      <c r="Q446" s="7"/>
    </row>
    <row r="447" ht="14.25" customHeight="1">
      <c r="Q447" s="7"/>
    </row>
    <row r="448" ht="14.25" customHeight="1">
      <c r="Q448" s="7"/>
    </row>
    <row r="449" ht="14.25" customHeight="1">
      <c r="Q449" s="7"/>
    </row>
    <row r="450" ht="14.25" customHeight="1">
      <c r="Q450" s="7"/>
    </row>
    <row r="451" ht="14.25" customHeight="1">
      <c r="Q451" s="7"/>
    </row>
    <row r="452" ht="14.25" customHeight="1">
      <c r="Q452" s="7"/>
    </row>
    <row r="453" ht="14.25" customHeight="1">
      <c r="Q453" s="7"/>
    </row>
    <row r="454" ht="14.25" customHeight="1">
      <c r="Q454" s="7"/>
    </row>
    <row r="455" ht="14.25" customHeight="1">
      <c r="Q455" s="7"/>
    </row>
    <row r="456" ht="14.25" customHeight="1">
      <c r="Q456" s="7"/>
    </row>
    <row r="457" ht="14.25" customHeight="1">
      <c r="Q457" s="7"/>
    </row>
    <row r="458" ht="14.25" customHeight="1">
      <c r="Q458" s="7"/>
    </row>
    <row r="459" ht="14.25" customHeight="1">
      <c r="Q459" s="7"/>
    </row>
    <row r="460" ht="14.25" customHeight="1">
      <c r="Q460" s="7"/>
    </row>
    <row r="461" ht="14.25" customHeight="1">
      <c r="Q461" s="7"/>
    </row>
    <row r="462" ht="14.25" customHeight="1">
      <c r="Q462" s="7"/>
    </row>
    <row r="463" ht="14.25" customHeight="1">
      <c r="Q463" s="7"/>
    </row>
    <row r="464" ht="14.25" customHeight="1">
      <c r="Q464" s="7"/>
    </row>
    <row r="465" ht="14.25" customHeight="1">
      <c r="Q465" s="7"/>
    </row>
    <row r="466" ht="14.25" customHeight="1">
      <c r="Q466" s="7"/>
    </row>
    <row r="467" ht="14.25" customHeight="1">
      <c r="Q467" s="7"/>
    </row>
    <row r="468" ht="14.25" customHeight="1">
      <c r="Q468" s="7"/>
    </row>
    <row r="469" ht="14.25" customHeight="1">
      <c r="Q469" s="7"/>
    </row>
    <row r="470" ht="14.25" customHeight="1">
      <c r="Q470" s="7"/>
    </row>
    <row r="471" ht="14.25" customHeight="1">
      <c r="Q471" s="7"/>
    </row>
    <row r="472" ht="14.25" customHeight="1">
      <c r="Q472" s="7"/>
    </row>
    <row r="473" ht="14.25" customHeight="1">
      <c r="Q473" s="7"/>
    </row>
    <row r="474" ht="14.25" customHeight="1">
      <c r="Q474" s="7"/>
    </row>
    <row r="475" ht="14.25" customHeight="1">
      <c r="Q475" s="7"/>
    </row>
    <row r="476" ht="14.25" customHeight="1">
      <c r="Q476" s="7"/>
    </row>
    <row r="477" ht="14.25" customHeight="1">
      <c r="Q477" s="7"/>
    </row>
    <row r="478" ht="14.25" customHeight="1">
      <c r="Q478" s="7"/>
    </row>
    <row r="479" ht="14.25" customHeight="1">
      <c r="Q479" s="7"/>
    </row>
    <row r="480" ht="14.25" customHeight="1">
      <c r="Q480" s="7"/>
    </row>
    <row r="481" ht="14.25" customHeight="1">
      <c r="Q481" s="7"/>
    </row>
    <row r="482" ht="14.25" customHeight="1">
      <c r="Q482" s="7"/>
    </row>
    <row r="483" ht="14.25" customHeight="1">
      <c r="Q483" s="7"/>
    </row>
    <row r="484" ht="14.25" customHeight="1">
      <c r="Q484" s="7"/>
    </row>
    <row r="485" ht="14.25" customHeight="1">
      <c r="Q485" s="7"/>
    </row>
    <row r="486" ht="14.25" customHeight="1">
      <c r="Q486" s="7"/>
    </row>
    <row r="487" ht="14.25" customHeight="1">
      <c r="Q487" s="7"/>
    </row>
    <row r="488" ht="14.25" customHeight="1">
      <c r="Q488" s="7"/>
    </row>
    <row r="489" ht="14.25" customHeight="1">
      <c r="Q489" s="7"/>
    </row>
    <row r="490" ht="14.25" customHeight="1">
      <c r="Q490" s="7"/>
    </row>
    <row r="491" ht="14.25" customHeight="1">
      <c r="Q491" s="7"/>
    </row>
    <row r="492" ht="14.25" customHeight="1">
      <c r="Q492" s="7"/>
    </row>
    <row r="493" ht="14.25" customHeight="1">
      <c r="Q493" s="7"/>
    </row>
    <row r="494" ht="14.25" customHeight="1">
      <c r="Q494" s="7"/>
    </row>
    <row r="495" ht="14.25" customHeight="1">
      <c r="Q495" s="7"/>
    </row>
    <row r="496" ht="14.25" customHeight="1">
      <c r="Q496" s="7"/>
    </row>
    <row r="497" ht="14.25" customHeight="1">
      <c r="Q497" s="7"/>
    </row>
    <row r="498" ht="14.25" customHeight="1">
      <c r="Q498" s="7"/>
    </row>
    <row r="499" ht="14.25" customHeight="1">
      <c r="Q499" s="7"/>
    </row>
    <row r="500" ht="14.25" customHeight="1">
      <c r="Q500" s="7"/>
    </row>
    <row r="501" ht="14.25" customHeight="1">
      <c r="Q501" s="7"/>
    </row>
    <row r="502" ht="14.25" customHeight="1">
      <c r="Q502" s="7"/>
    </row>
    <row r="503" ht="14.25" customHeight="1">
      <c r="Q503" s="7"/>
    </row>
    <row r="504" ht="14.25" customHeight="1">
      <c r="Q504" s="7"/>
    </row>
    <row r="505" ht="14.25" customHeight="1">
      <c r="Q505" s="7"/>
    </row>
    <row r="506" ht="14.25" customHeight="1">
      <c r="Q506" s="7"/>
    </row>
    <row r="507" ht="14.25" customHeight="1">
      <c r="Q507" s="7"/>
    </row>
    <row r="508" ht="14.25" customHeight="1">
      <c r="Q508" s="7"/>
    </row>
    <row r="509" ht="14.25" customHeight="1">
      <c r="Q509" s="7"/>
    </row>
    <row r="510" ht="14.25" customHeight="1">
      <c r="Q510" s="7"/>
    </row>
    <row r="511" ht="14.25" customHeight="1">
      <c r="Q511" s="7"/>
    </row>
    <row r="512" ht="14.25" customHeight="1">
      <c r="Q512" s="7"/>
    </row>
    <row r="513" ht="14.25" customHeight="1">
      <c r="Q513" s="7"/>
    </row>
    <row r="514" ht="14.25" customHeight="1">
      <c r="Q514" s="7"/>
    </row>
    <row r="515" ht="14.25" customHeight="1">
      <c r="Q515" s="7"/>
    </row>
    <row r="516" ht="14.25" customHeight="1">
      <c r="Q516" s="7"/>
    </row>
    <row r="517" ht="14.25" customHeight="1">
      <c r="Q517" s="7"/>
    </row>
    <row r="518" ht="14.25" customHeight="1">
      <c r="Q518" s="7"/>
    </row>
    <row r="519" ht="14.25" customHeight="1">
      <c r="Q519" s="7"/>
    </row>
    <row r="520" ht="14.25" customHeight="1">
      <c r="Q520" s="7"/>
    </row>
    <row r="521" ht="14.25" customHeight="1">
      <c r="Q521" s="7"/>
    </row>
    <row r="522" ht="14.25" customHeight="1">
      <c r="Q522" s="7"/>
    </row>
    <row r="523" ht="14.25" customHeight="1">
      <c r="Q523" s="7"/>
    </row>
    <row r="524" ht="14.25" customHeight="1">
      <c r="Q524" s="7"/>
    </row>
    <row r="525" ht="14.25" customHeight="1">
      <c r="Q525" s="7"/>
    </row>
    <row r="526" ht="14.25" customHeight="1">
      <c r="Q526" s="7"/>
    </row>
    <row r="527" ht="14.25" customHeight="1">
      <c r="Q527" s="7"/>
    </row>
    <row r="528" ht="14.25" customHeight="1">
      <c r="Q528" s="7"/>
    </row>
    <row r="529" ht="14.25" customHeight="1">
      <c r="Q529" s="7"/>
    </row>
    <row r="530" ht="14.25" customHeight="1">
      <c r="Q530" s="7"/>
    </row>
    <row r="531" ht="14.25" customHeight="1">
      <c r="Q531" s="7"/>
    </row>
    <row r="532" ht="14.25" customHeight="1">
      <c r="Q532" s="7"/>
    </row>
    <row r="533" ht="14.25" customHeight="1">
      <c r="Q533" s="7"/>
    </row>
    <row r="534" ht="14.25" customHeight="1">
      <c r="Q534" s="7"/>
    </row>
    <row r="535" ht="14.25" customHeight="1">
      <c r="Q535" s="7"/>
    </row>
    <row r="536" ht="14.25" customHeight="1">
      <c r="Q536" s="7"/>
    </row>
    <row r="537" ht="14.25" customHeight="1">
      <c r="Q537" s="7"/>
    </row>
    <row r="538" ht="14.25" customHeight="1">
      <c r="Q538" s="7"/>
    </row>
    <row r="539" ht="14.25" customHeight="1">
      <c r="Q539" s="7"/>
    </row>
    <row r="540" ht="14.25" customHeight="1">
      <c r="Q540" s="7"/>
    </row>
    <row r="541" ht="14.25" customHeight="1">
      <c r="Q541" s="7"/>
    </row>
    <row r="542" ht="14.25" customHeight="1">
      <c r="Q542" s="7"/>
    </row>
    <row r="543" ht="14.25" customHeight="1">
      <c r="Q543" s="7"/>
    </row>
    <row r="544" ht="14.25" customHeight="1">
      <c r="Q544" s="7"/>
    </row>
    <row r="545" ht="14.25" customHeight="1">
      <c r="Q545" s="7"/>
    </row>
    <row r="546" ht="14.25" customHeight="1">
      <c r="Q546" s="7"/>
    </row>
    <row r="547" ht="14.25" customHeight="1">
      <c r="Q547" s="7"/>
    </row>
    <row r="548" ht="14.25" customHeight="1">
      <c r="Q548" s="7"/>
    </row>
    <row r="549" ht="14.25" customHeight="1">
      <c r="Q549" s="7"/>
    </row>
    <row r="550" ht="14.25" customHeight="1">
      <c r="Q550" s="7"/>
    </row>
    <row r="551" ht="14.25" customHeight="1">
      <c r="Q551" s="7"/>
    </row>
    <row r="552" ht="14.25" customHeight="1">
      <c r="Q552" s="7"/>
    </row>
    <row r="553" ht="14.25" customHeight="1">
      <c r="Q553" s="7"/>
    </row>
    <row r="554" ht="14.25" customHeight="1">
      <c r="Q554" s="7"/>
    </row>
    <row r="555" ht="14.25" customHeight="1">
      <c r="Q555" s="7"/>
    </row>
    <row r="556" ht="14.25" customHeight="1">
      <c r="Q556" s="7"/>
    </row>
    <row r="557" ht="14.25" customHeight="1">
      <c r="Q557" s="7"/>
    </row>
    <row r="558" ht="14.25" customHeight="1">
      <c r="Q558" s="7"/>
    </row>
    <row r="559" ht="14.25" customHeight="1">
      <c r="Q559" s="7"/>
    </row>
    <row r="560" ht="14.25" customHeight="1">
      <c r="Q560" s="7"/>
    </row>
    <row r="561" ht="14.25" customHeight="1">
      <c r="Q561" s="7"/>
    </row>
    <row r="562" ht="14.25" customHeight="1">
      <c r="Q562" s="7"/>
    </row>
    <row r="563" ht="14.25" customHeight="1">
      <c r="Q563" s="7"/>
    </row>
    <row r="564" ht="14.25" customHeight="1">
      <c r="Q564" s="7"/>
    </row>
    <row r="565" ht="14.25" customHeight="1">
      <c r="Q565" s="7"/>
    </row>
    <row r="566" ht="14.25" customHeight="1">
      <c r="Q566" s="7"/>
    </row>
    <row r="567" ht="14.25" customHeight="1">
      <c r="Q567" s="7"/>
    </row>
    <row r="568" ht="14.25" customHeight="1">
      <c r="Q568" s="7"/>
    </row>
    <row r="569" ht="14.25" customHeight="1">
      <c r="Q569" s="7"/>
    </row>
    <row r="570" ht="14.25" customHeight="1">
      <c r="Q570" s="7"/>
    </row>
    <row r="571" ht="14.25" customHeight="1">
      <c r="Q571" s="7"/>
    </row>
    <row r="572" ht="14.25" customHeight="1">
      <c r="Q572" s="7"/>
    </row>
    <row r="573" ht="14.25" customHeight="1">
      <c r="Q573" s="7"/>
    </row>
    <row r="574" ht="14.25" customHeight="1">
      <c r="Q574" s="7"/>
    </row>
    <row r="575" ht="14.25" customHeight="1">
      <c r="Q575" s="7"/>
    </row>
    <row r="576" ht="14.25" customHeight="1">
      <c r="Q576" s="7"/>
    </row>
    <row r="577" ht="14.25" customHeight="1">
      <c r="Q577" s="7"/>
    </row>
    <row r="578" ht="14.25" customHeight="1">
      <c r="Q578" s="7"/>
    </row>
    <row r="579" ht="14.25" customHeight="1">
      <c r="Q579" s="7"/>
    </row>
    <row r="580" ht="14.25" customHeight="1">
      <c r="Q580" s="7"/>
    </row>
    <row r="581" ht="14.25" customHeight="1">
      <c r="Q581" s="7"/>
    </row>
    <row r="582" ht="14.25" customHeight="1">
      <c r="Q582" s="7"/>
    </row>
    <row r="583" ht="14.25" customHeight="1">
      <c r="Q583" s="7"/>
    </row>
    <row r="584" ht="14.25" customHeight="1">
      <c r="Q584" s="7"/>
    </row>
    <row r="585" ht="14.25" customHeight="1">
      <c r="Q585" s="7"/>
    </row>
    <row r="586" ht="14.25" customHeight="1">
      <c r="Q586" s="7"/>
    </row>
    <row r="587" ht="14.25" customHeight="1">
      <c r="Q587" s="7"/>
    </row>
    <row r="588" ht="14.25" customHeight="1">
      <c r="Q588" s="7"/>
    </row>
    <row r="589" ht="14.25" customHeight="1">
      <c r="Q589" s="7"/>
    </row>
    <row r="590" ht="14.25" customHeight="1">
      <c r="Q590" s="7"/>
    </row>
    <row r="591" ht="14.25" customHeight="1">
      <c r="Q591" s="7"/>
    </row>
    <row r="592" ht="14.25" customHeight="1">
      <c r="Q592" s="7"/>
    </row>
    <row r="593" ht="14.25" customHeight="1">
      <c r="Q593" s="7"/>
    </row>
    <row r="594" ht="14.25" customHeight="1">
      <c r="Q594" s="7"/>
    </row>
    <row r="595" ht="14.25" customHeight="1">
      <c r="Q595" s="7"/>
    </row>
    <row r="596" ht="14.25" customHeight="1">
      <c r="Q596" s="7"/>
    </row>
    <row r="597" ht="14.25" customHeight="1">
      <c r="Q597" s="7"/>
    </row>
    <row r="598" ht="14.25" customHeight="1">
      <c r="Q598" s="7"/>
    </row>
    <row r="599" ht="14.25" customHeight="1">
      <c r="Q599" s="7"/>
    </row>
    <row r="600" ht="14.25" customHeight="1">
      <c r="Q600" s="7"/>
    </row>
    <row r="601" ht="14.25" customHeight="1">
      <c r="Q601" s="7"/>
    </row>
    <row r="602" ht="14.25" customHeight="1">
      <c r="Q602" s="7"/>
    </row>
    <row r="603" ht="14.25" customHeight="1">
      <c r="Q603" s="7"/>
    </row>
    <row r="604" ht="14.25" customHeight="1">
      <c r="Q604" s="7"/>
    </row>
    <row r="605" ht="14.25" customHeight="1">
      <c r="Q605" s="7"/>
    </row>
    <row r="606" ht="14.25" customHeight="1">
      <c r="Q606" s="7"/>
    </row>
    <row r="607" ht="14.25" customHeight="1">
      <c r="Q607" s="7"/>
    </row>
    <row r="608" ht="14.25" customHeight="1">
      <c r="Q608" s="7"/>
    </row>
    <row r="609" ht="14.25" customHeight="1">
      <c r="Q609" s="7"/>
    </row>
    <row r="610" ht="14.25" customHeight="1">
      <c r="Q610" s="7"/>
    </row>
    <row r="611" ht="14.25" customHeight="1">
      <c r="Q611" s="7"/>
    </row>
    <row r="612" ht="14.25" customHeight="1">
      <c r="Q612" s="7"/>
    </row>
    <row r="613" ht="14.25" customHeight="1">
      <c r="Q613" s="7"/>
    </row>
    <row r="614" ht="14.25" customHeight="1">
      <c r="Q614" s="7"/>
    </row>
    <row r="615" ht="14.25" customHeight="1">
      <c r="Q615" s="7"/>
    </row>
    <row r="616" ht="14.25" customHeight="1">
      <c r="Q616" s="7"/>
    </row>
    <row r="617" ht="14.25" customHeight="1">
      <c r="Q617" s="7"/>
    </row>
    <row r="618" ht="14.25" customHeight="1">
      <c r="Q618" s="7"/>
    </row>
    <row r="619" ht="14.25" customHeight="1">
      <c r="Q619" s="7"/>
    </row>
    <row r="620" ht="14.25" customHeight="1">
      <c r="Q620" s="7"/>
    </row>
    <row r="621" ht="14.25" customHeight="1">
      <c r="Q621" s="7"/>
    </row>
    <row r="622" ht="14.25" customHeight="1">
      <c r="Q622" s="7"/>
    </row>
    <row r="623" ht="14.25" customHeight="1">
      <c r="Q623" s="7"/>
    </row>
    <row r="624" ht="14.25" customHeight="1">
      <c r="Q624" s="7"/>
    </row>
    <row r="625" ht="14.25" customHeight="1">
      <c r="Q625" s="7"/>
    </row>
    <row r="626" ht="14.25" customHeight="1">
      <c r="Q626" s="7"/>
    </row>
    <row r="627" ht="14.25" customHeight="1">
      <c r="Q627" s="7"/>
    </row>
    <row r="628" ht="14.25" customHeight="1">
      <c r="Q628" s="7"/>
    </row>
    <row r="629" ht="14.25" customHeight="1">
      <c r="Q629" s="7"/>
    </row>
    <row r="630" ht="14.25" customHeight="1">
      <c r="Q630" s="7"/>
    </row>
    <row r="631" ht="14.25" customHeight="1">
      <c r="Q631" s="7"/>
    </row>
    <row r="632" ht="14.25" customHeight="1">
      <c r="Q632" s="7"/>
    </row>
    <row r="633" ht="14.25" customHeight="1">
      <c r="Q633" s="7"/>
    </row>
    <row r="634" ht="14.25" customHeight="1">
      <c r="Q634" s="7"/>
    </row>
    <row r="635" ht="14.25" customHeight="1">
      <c r="Q635" s="7"/>
    </row>
    <row r="636" ht="14.25" customHeight="1">
      <c r="Q636" s="7"/>
    </row>
    <row r="637" ht="14.25" customHeight="1">
      <c r="Q637" s="7"/>
    </row>
    <row r="638" ht="14.25" customHeight="1">
      <c r="Q638" s="7"/>
    </row>
    <row r="639" ht="14.25" customHeight="1">
      <c r="Q639" s="7"/>
    </row>
    <row r="640" ht="14.25" customHeight="1">
      <c r="Q640" s="7"/>
    </row>
    <row r="641" ht="14.25" customHeight="1">
      <c r="Q641" s="7"/>
    </row>
    <row r="642" ht="14.25" customHeight="1">
      <c r="Q642" s="7"/>
    </row>
    <row r="643" ht="14.25" customHeight="1">
      <c r="Q643" s="7"/>
    </row>
    <row r="644" ht="14.25" customHeight="1">
      <c r="Q644" s="7"/>
    </row>
    <row r="645" ht="14.25" customHeight="1">
      <c r="Q645" s="7"/>
    </row>
    <row r="646" ht="14.25" customHeight="1">
      <c r="Q646" s="7"/>
    </row>
    <row r="647" ht="14.25" customHeight="1">
      <c r="Q647" s="7"/>
    </row>
    <row r="648" ht="14.25" customHeight="1">
      <c r="Q648" s="7"/>
    </row>
    <row r="649" ht="14.25" customHeight="1">
      <c r="Q649" s="7"/>
    </row>
    <row r="650" ht="14.25" customHeight="1">
      <c r="Q650" s="7"/>
    </row>
    <row r="651" ht="14.25" customHeight="1">
      <c r="Q651" s="7"/>
    </row>
    <row r="652" ht="14.25" customHeight="1">
      <c r="Q652" s="7"/>
    </row>
    <row r="653" ht="14.25" customHeight="1">
      <c r="Q653" s="7"/>
    </row>
    <row r="654" ht="14.25" customHeight="1">
      <c r="Q654" s="7"/>
    </row>
    <row r="655" ht="14.25" customHeight="1">
      <c r="Q655" s="7"/>
    </row>
    <row r="656" ht="14.25" customHeight="1">
      <c r="Q656" s="7"/>
    </row>
    <row r="657" ht="14.25" customHeight="1">
      <c r="Q657" s="7"/>
    </row>
    <row r="658" ht="14.25" customHeight="1">
      <c r="Q658" s="7"/>
    </row>
    <row r="659" ht="14.25" customHeight="1">
      <c r="Q659" s="7"/>
    </row>
    <row r="660" ht="14.25" customHeight="1">
      <c r="Q660" s="7"/>
    </row>
    <row r="661" ht="14.25" customHeight="1">
      <c r="Q661" s="7"/>
    </row>
    <row r="662" ht="14.25" customHeight="1">
      <c r="Q662" s="7"/>
    </row>
    <row r="663" ht="14.25" customHeight="1">
      <c r="Q663" s="7"/>
    </row>
    <row r="664" ht="14.25" customHeight="1">
      <c r="Q664" s="7"/>
    </row>
    <row r="665" ht="14.25" customHeight="1">
      <c r="Q665" s="7"/>
    </row>
    <row r="666" ht="14.25" customHeight="1">
      <c r="Q666" s="7"/>
    </row>
    <row r="667" ht="14.25" customHeight="1">
      <c r="Q667" s="7"/>
    </row>
    <row r="668" ht="14.25" customHeight="1">
      <c r="Q668" s="7"/>
    </row>
    <row r="669" ht="14.25" customHeight="1">
      <c r="Q669" s="7"/>
    </row>
    <row r="670" ht="14.25" customHeight="1">
      <c r="Q670" s="7"/>
    </row>
    <row r="671" ht="14.25" customHeight="1">
      <c r="Q671" s="7"/>
    </row>
    <row r="672" ht="14.25" customHeight="1">
      <c r="Q672" s="7"/>
    </row>
    <row r="673" ht="14.25" customHeight="1">
      <c r="Q673" s="7"/>
    </row>
    <row r="674" ht="14.25" customHeight="1">
      <c r="Q674" s="7"/>
    </row>
    <row r="675" ht="14.25" customHeight="1">
      <c r="Q675" s="7"/>
    </row>
    <row r="676" ht="14.25" customHeight="1">
      <c r="Q676" s="7"/>
    </row>
    <row r="677" ht="14.25" customHeight="1">
      <c r="Q677" s="7"/>
    </row>
    <row r="678" ht="14.25" customHeight="1">
      <c r="Q678" s="7"/>
    </row>
    <row r="679" ht="14.25" customHeight="1">
      <c r="Q679" s="7"/>
    </row>
    <row r="680" ht="14.25" customHeight="1">
      <c r="Q680" s="7"/>
    </row>
    <row r="681" ht="14.25" customHeight="1">
      <c r="Q681" s="7"/>
    </row>
    <row r="682" ht="14.25" customHeight="1">
      <c r="Q682" s="7"/>
    </row>
    <row r="683" ht="14.25" customHeight="1">
      <c r="Q683" s="7"/>
    </row>
    <row r="684" ht="14.25" customHeight="1">
      <c r="Q684" s="7"/>
    </row>
    <row r="685" ht="14.25" customHeight="1">
      <c r="Q685" s="7"/>
    </row>
    <row r="686" ht="14.25" customHeight="1">
      <c r="Q686" s="7"/>
    </row>
    <row r="687" ht="14.25" customHeight="1">
      <c r="Q687" s="7"/>
    </row>
    <row r="688" ht="14.25" customHeight="1">
      <c r="Q688" s="7"/>
    </row>
    <row r="689" ht="14.25" customHeight="1">
      <c r="Q689" s="7"/>
    </row>
    <row r="690" ht="14.25" customHeight="1">
      <c r="Q690" s="7"/>
    </row>
    <row r="691" ht="14.25" customHeight="1">
      <c r="Q691" s="7"/>
    </row>
    <row r="692" ht="14.25" customHeight="1">
      <c r="Q692" s="7"/>
    </row>
    <row r="693" ht="14.25" customHeight="1">
      <c r="Q693" s="7"/>
    </row>
    <row r="694" ht="14.25" customHeight="1">
      <c r="Q694" s="7"/>
    </row>
    <row r="695" ht="14.25" customHeight="1">
      <c r="Q695" s="7"/>
    </row>
    <row r="696" ht="14.25" customHeight="1">
      <c r="Q696" s="7"/>
    </row>
    <row r="697" ht="14.25" customHeight="1">
      <c r="Q697" s="7"/>
    </row>
    <row r="698" ht="14.25" customHeight="1">
      <c r="Q698" s="7"/>
    </row>
    <row r="699" ht="14.25" customHeight="1">
      <c r="Q699" s="7"/>
    </row>
    <row r="700" ht="14.25" customHeight="1">
      <c r="Q700" s="7"/>
    </row>
    <row r="701" ht="14.25" customHeight="1">
      <c r="Q701" s="7"/>
    </row>
    <row r="702" ht="14.25" customHeight="1">
      <c r="Q702" s="7"/>
    </row>
    <row r="703" ht="14.25" customHeight="1">
      <c r="Q703" s="7"/>
    </row>
    <row r="704" ht="14.25" customHeight="1">
      <c r="Q704" s="7"/>
    </row>
    <row r="705" ht="14.25" customHeight="1">
      <c r="Q705" s="7"/>
    </row>
    <row r="706" ht="14.25" customHeight="1">
      <c r="Q706" s="7"/>
    </row>
    <row r="707" ht="14.25" customHeight="1">
      <c r="Q707" s="7"/>
    </row>
    <row r="708" ht="14.25" customHeight="1">
      <c r="Q708" s="7"/>
    </row>
    <row r="709" ht="14.25" customHeight="1">
      <c r="Q709" s="7"/>
    </row>
    <row r="710" ht="14.25" customHeight="1">
      <c r="Q710" s="7"/>
    </row>
    <row r="711" ht="14.25" customHeight="1">
      <c r="Q711" s="7"/>
    </row>
    <row r="712" ht="14.25" customHeight="1">
      <c r="Q712" s="7"/>
    </row>
    <row r="713" ht="14.25" customHeight="1">
      <c r="Q713" s="7"/>
    </row>
    <row r="714" ht="14.25" customHeight="1">
      <c r="Q714" s="7"/>
    </row>
    <row r="715" ht="14.25" customHeight="1">
      <c r="Q715" s="7"/>
    </row>
    <row r="716" ht="14.25" customHeight="1">
      <c r="Q716" s="7"/>
    </row>
    <row r="717" ht="14.25" customHeight="1">
      <c r="Q717" s="7"/>
    </row>
    <row r="718" ht="14.25" customHeight="1">
      <c r="Q718" s="7"/>
    </row>
    <row r="719" ht="14.25" customHeight="1">
      <c r="Q719" s="7"/>
    </row>
    <row r="720" ht="14.25" customHeight="1">
      <c r="Q720" s="7"/>
    </row>
    <row r="721" ht="14.25" customHeight="1">
      <c r="Q721" s="7"/>
    </row>
    <row r="722" ht="14.25" customHeight="1">
      <c r="Q722" s="7"/>
    </row>
    <row r="723" ht="14.25" customHeight="1">
      <c r="Q723" s="7"/>
    </row>
    <row r="724" ht="14.25" customHeight="1">
      <c r="Q724" s="7"/>
    </row>
    <row r="725" ht="14.25" customHeight="1">
      <c r="Q725" s="7"/>
    </row>
    <row r="726" ht="14.25" customHeight="1">
      <c r="Q726" s="7"/>
    </row>
    <row r="727" ht="14.25" customHeight="1">
      <c r="Q727" s="7"/>
    </row>
    <row r="728" ht="14.25" customHeight="1">
      <c r="Q728" s="7"/>
    </row>
    <row r="729" ht="14.25" customHeight="1">
      <c r="Q729" s="7"/>
    </row>
    <row r="730" ht="14.25" customHeight="1">
      <c r="Q730" s="7"/>
    </row>
    <row r="731" ht="14.25" customHeight="1">
      <c r="Q731" s="7"/>
    </row>
    <row r="732" ht="14.25" customHeight="1">
      <c r="Q732" s="7"/>
    </row>
    <row r="733" ht="14.25" customHeight="1">
      <c r="Q733" s="7"/>
    </row>
    <row r="734" ht="14.25" customHeight="1">
      <c r="Q734" s="7"/>
    </row>
    <row r="735" ht="14.25" customHeight="1">
      <c r="Q735" s="7"/>
    </row>
    <row r="736" ht="14.25" customHeight="1">
      <c r="Q736" s="7"/>
    </row>
    <row r="737" ht="14.25" customHeight="1">
      <c r="Q737" s="7"/>
    </row>
    <row r="738" ht="14.25" customHeight="1">
      <c r="Q738" s="7"/>
    </row>
    <row r="739" ht="14.25" customHeight="1">
      <c r="Q739" s="7"/>
    </row>
    <row r="740" ht="14.25" customHeight="1">
      <c r="Q740" s="7"/>
    </row>
    <row r="741" ht="14.25" customHeight="1">
      <c r="Q741" s="7"/>
    </row>
    <row r="742" ht="14.25" customHeight="1">
      <c r="Q742" s="7"/>
    </row>
    <row r="743" ht="14.25" customHeight="1">
      <c r="Q743" s="7"/>
    </row>
    <row r="744" ht="14.25" customHeight="1">
      <c r="Q744" s="7"/>
    </row>
    <row r="745" ht="14.25" customHeight="1">
      <c r="Q745" s="7"/>
    </row>
    <row r="746" ht="14.25" customHeight="1">
      <c r="Q746" s="7"/>
    </row>
    <row r="747" ht="14.25" customHeight="1">
      <c r="Q747" s="7"/>
    </row>
    <row r="748" ht="14.25" customHeight="1">
      <c r="Q748" s="7"/>
    </row>
    <row r="749" ht="14.25" customHeight="1">
      <c r="Q749" s="7"/>
    </row>
    <row r="750" ht="14.25" customHeight="1">
      <c r="Q750" s="7"/>
    </row>
    <row r="751" ht="14.25" customHeight="1">
      <c r="Q751" s="7"/>
    </row>
    <row r="752" ht="14.25" customHeight="1">
      <c r="Q752" s="7"/>
    </row>
    <row r="753" ht="14.25" customHeight="1">
      <c r="Q753" s="7"/>
    </row>
    <row r="754" ht="14.25" customHeight="1">
      <c r="Q754" s="7"/>
    </row>
    <row r="755" ht="14.25" customHeight="1">
      <c r="Q755" s="7"/>
    </row>
    <row r="756" ht="14.25" customHeight="1">
      <c r="Q756" s="7"/>
    </row>
    <row r="757" ht="14.25" customHeight="1">
      <c r="Q757" s="7"/>
    </row>
    <row r="758" ht="14.25" customHeight="1">
      <c r="Q758" s="7"/>
    </row>
    <row r="759" ht="14.25" customHeight="1">
      <c r="Q759" s="7"/>
    </row>
    <row r="760" ht="14.25" customHeight="1">
      <c r="Q760" s="7"/>
    </row>
    <row r="761" ht="14.25" customHeight="1">
      <c r="Q761" s="7"/>
    </row>
    <row r="762" ht="14.25" customHeight="1">
      <c r="Q762" s="7"/>
    </row>
    <row r="763" ht="14.25" customHeight="1">
      <c r="Q763" s="7"/>
    </row>
    <row r="764" ht="14.25" customHeight="1">
      <c r="Q764" s="7"/>
    </row>
    <row r="765" ht="14.25" customHeight="1">
      <c r="Q765" s="7"/>
    </row>
    <row r="766" ht="14.25" customHeight="1">
      <c r="Q766" s="7"/>
    </row>
    <row r="767" ht="14.25" customHeight="1">
      <c r="Q767" s="7"/>
    </row>
    <row r="768" ht="14.25" customHeight="1">
      <c r="Q768" s="7"/>
    </row>
    <row r="769" ht="14.25" customHeight="1">
      <c r="Q769" s="7"/>
    </row>
    <row r="770" ht="14.25" customHeight="1">
      <c r="Q770" s="7"/>
    </row>
    <row r="771" ht="14.25" customHeight="1">
      <c r="Q771" s="7"/>
    </row>
    <row r="772" ht="14.25" customHeight="1">
      <c r="Q772" s="7"/>
    </row>
    <row r="773" ht="14.25" customHeight="1">
      <c r="Q773" s="7"/>
    </row>
    <row r="774" ht="14.25" customHeight="1">
      <c r="Q774" s="7"/>
    </row>
    <row r="775" ht="14.25" customHeight="1">
      <c r="Q775" s="7"/>
    </row>
    <row r="776" ht="14.25" customHeight="1">
      <c r="Q776" s="7"/>
    </row>
    <row r="777" ht="14.25" customHeight="1">
      <c r="Q777" s="7"/>
    </row>
    <row r="778" ht="14.25" customHeight="1">
      <c r="Q778" s="7"/>
    </row>
    <row r="779" ht="14.25" customHeight="1">
      <c r="Q779" s="7"/>
    </row>
    <row r="780" ht="14.25" customHeight="1">
      <c r="Q780" s="7"/>
    </row>
    <row r="781" ht="14.25" customHeight="1">
      <c r="Q781" s="7"/>
    </row>
    <row r="782" ht="14.25" customHeight="1">
      <c r="Q782" s="7"/>
    </row>
    <row r="783" ht="14.25" customHeight="1">
      <c r="Q783" s="7"/>
    </row>
    <row r="784" ht="14.25" customHeight="1">
      <c r="Q784" s="7"/>
    </row>
    <row r="785" ht="14.25" customHeight="1">
      <c r="Q785" s="7"/>
    </row>
    <row r="786" ht="14.25" customHeight="1">
      <c r="Q786" s="7"/>
    </row>
    <row r="787" ht="14.25" customHeight="1">
      <c r="Q787" s="7"/>
    </row>
    <row r="788" ht="14.25" customHeight="1">
      <c r="Q788" s="7"/>
    </row>
    <row r="789" ht="14.25" customHeight="1">
      <c r="Q789" s="7"/>
    </row>
    <row r="790" ht="14.25" customHeight="1">
      <c r="Q790" s="7"/>
    </row>
    <row r="791" ht="14.25" customHeight="1">
      <c r="Q791" s="7"/>
    </row>
    <row r="792" ht="14.25" customHeight="1">
      <c r="Q792" s="7"/>
    </row>
    <row r="793" ht="14.25" customHeight="1">
      <c r="Q793" s="7"/>
    </row>
    <row r="794" ht="14.25" customHeight="1">
      <c r="Q794" s="7"/>
    </row>
    <row r="795" ht="14.25" customHeight="1">
      <c r="Q795" s="7"/>
    </row>
    <row r="796" ht="14.25" customHeight="1">
      <c r="Q796" s="7"/>
    </row>
    <row r="797" ht="14.25" customHeight="1">
      <c r="Q797" s="7"/>
    </row>
    <row r="798" ht="14.25" customHeight="1">
      <c r="Q798" s="7"/>
    </row>
    <row r="799" ht="14.25" customHeight="1">
      <c r="Q799" s="7"/>
    </row>
    <row r="800" ht="14.25" customHeight="1">
      <c r="Q800" s="7"/>
    </row>
    <row r="801" ht="14.25" customHeight="1">
      <c r="Q801" s="7"/>
    </row>
    <row r="802" ht="14.25" customHeight="1">
      <c r="Q802" s="7"/>
    </row>
    <row r="803" ht="14.25" customHeight="1">
      <c r="Q803" s="7"/>
    </row>
    <row r="804" ht="14.25" customHeight="1">
      <c r="Q804" s="7"/>
    </row>
    <row r="805" ht="14.25" customHeight="1">
      <c r="Q805" s="7"/>
    </row>
    <row r="806" ht="14.25" customHeight="1">
      <c r="Q806" s="7"/>
    </row>
    <row r="807" ht="14.25" customHeight="1">
      <c r="Q807" s="7"/>
    </row>
    <row r="808" ht="14.25" customHeight="1">
      <c r="Q808" s="7"/>
    </row>
    <row r="809" ht="14.25" customHeight="1">
      <c r="Q809" s="7"/>
    </row>
    <row r="810" ht="14.25" customHeight="1">
      <c r="Q810" s="7"/>
    </row>
    <row r="811" ht="14.25" customHeight="1">
      <c r="Q811" s="7"/>
    </row>
    <row r="812" ht="14.25" customHeight="1">
      <c r="Q812" s="7"/>
    </row>
    <row r="813" ht="14.25" customHeight="1">
      <c r="Q813" s="7"/>
    </row>
    <row r="814" ht="14.25" customHeight="1">
      <c r="Q814" s="7"/>
    </row>
    <row r="815" ht="14.25" customHeight="1">
      <c r="Q815" s="7"/>
    </row>
    <row r="816" ht="14.25" customHeight="1">
      <c r="Q816" s="7"/>
    </row>
    <row r="817" ht="14.25" customHeight="1">
      <c r="Q817" s="7"/>
    </row>
    <row r="818" ht="14.25" customHeight="1">
      <c r="Q818" s="7"/>
    </row>
    <row r="819" ht="14.25" customHeight="1">
      <c r="Q819" s="7"/>
    </row>
    <row r="820" ht="14.25" customHeight="1">
      <c r="Q820" s="7"/>
    </row>
    <row r="821" ht="14.25" customHeight="1">
      <c r="Q821" s="7"/>
    </row>
    <row r="822" ht="14.25" customHeight="1">
      <c r="Q822" s="7"/>
    </row>
    <row r="823" ht="14.25" customHeight="1">
      <c r="Q823" s="7"/>
    </row>
    <row r="824" ht="14.25" customHeight="1">
      <c r="Q824" s="7"/>
    </row>
    <row r="825" ht="14.25" customHeight="1">
      <c r="Q825" s="7"/>
    </row>
    <row r="826" ht="14.25" customHeight="1">
      <c r="Q826" s="7"/>
    </row>
    <row r="827" ht="14.25" customHeight="1">
      <c r="Q827" s="7"/>
    </row>
    <row r="828" ht="14.25" customHeight="1">
      <c r="Q828" s="7"/>
    </row>
    <row r="829" ht="14.25" customHeight="1">
      <c r="Q829" s="7"/>
    </row>
    <row r="830" ht="14.25" customHeight="1">
      <c r="Q830" s="7"/>
    </row>
    <row r="831" ht="14.25" customHeight="1">
      <c r="Q831" s="7"/>
    </row>
    <row r="832" ht="14.25" customHeight="1">
      <c r="Q832" s="7"/>
    </row>
    <row r="833" ht="14.25" customHeight="1">
      <c r="Q833" s="7"/>
    </row>
    <row r="834" ht="14.25" customHeight="1">
      <c r="Q834" s="7"/>
    </row>
    <row r="835" ht="14.25" customHeight="1">
      <c r="Q835" s="7"/>
    </row>
    <row r="836" ht="14.25" customHeight="1">
      <c r="Q836" s="7"/>
    </row>
    <row r="837" ht="14.25" customHeight="1">
      <c r="Q837" s="7"/>
    </row>
    <row r="838" ht="14.25" customHeight="1">
      <c r="Q838" s="7"/>
    </row>
    <row r="839" ht="14.25" customHeight="1">
      <c r="Q839" s="7"/>
    </row>
    <row r="840" ht="14.25" customHeight="1">
      <c r="Q840" s="7"/>
    </row>
    <row r="841" ht="14.25" customHeight="1">
      <c r="Q841" s="7"/>
    </row>
    <row r="842" ht="14.25" customHeight="1">
      <c r="Q842" s="7"/>
    </row>
    <row r="843" ht="14.25" customHeight="1">
      <c r="Q843" s="7"/>
    </row>
    <row r="844" ht="14.25" customHeight="1">
      <c r="Q844" s="7"/>
    </row>
    <row r="845" ht="14.25" customHeight="1">
      <c r="Q845" s="7"/>
    </row>
    <row r="846" ht="14.25" customHeight="1">
      <c r="Q846" s="7"/>
    </row>
    <row r="847" ht="14.25" customHeight="1">
      <c r="Q847" s="7"/>
    </row>
    <row r="848" ht="14.25" customHeight="1">
      <c r="Q848" s="7"/>
    </row>
    <row r="849" ht="14.25" customHeight="1">
      <c r="Q849" s="7"/>
    </row>
    <row r="850" ht="14.25" customHeight="1">
      <c r="Q850" s="7"/>
    </row>
    <row r="851" ht="14.25" customHeight="1">
      <c r="Q851" s="7"/>
    </row>
    <row r="852" ht="14.25" customHeight="1">
      <c r="Q852" s="7"/>
    </row>
    <row r="853" ht="14.25" customHeight="1">
      <c r="Q853" s="7"/>
    </row>
    <row r="854" ht="14.25" customHeight="1">
      <c r="Q854" s="7"/>
    </row>
    <row r="855" ht="14.25" customHeight="1">
      <c r="Q855" s="7"/>
    </row>
    <row r="856" ht="14.25" customHeight="1">
      <c r="Q856" s="7"/>
    </row>
    <row r="857" ht="14.25" customHeight="1">
      <c r="Q857" s="7"/>
    </row>
    <row r="858" ht="14.25" customHeight="1">
      <c r="Q858" s="7"/>
    </row>
    <row r="859" ht="14.25" customHeight="1">
      <c r="Q859" s="7"/>
    </row>
    <row r="860" ht="14.25" customHeight="1">
      <c r="Q860" s="7"/>
    </row>
    <row r="861" ht="14.25" customHeight="1">
      <c r="Q861" s="7"/>
    </row>
    <row r="862" ht="14.25" customHeight="1">
      <c r="Q862" s="7"/>
    </row>
    <row r="863" ht="14.25" customHeight="1">
      <c r="Q863" s="7"/>
    </row>
    <row r="864" ht="14.25" customHeight="1">
      <c r="Q864" s="7"/>
    </row>
    <row r="865" ht="14.25" customHeight="1">
      <c r="Q865" s="7"/>
    </row>
    <row r="866" ht="14.25" customHeight="1">
      <c r="Q866" s="7"/>
    </row>
    <row r="867" ht="14.25" customHeight="1">
      <c r="Q867" s="7"/>
    </row>
    <row r="868" ht="14.25" customHeight="1">
      <c r="Q868" s="7"/>
    </row>
    <row r="869" ht="14.25" customHeight="1">
      <c r="Q869" s="7"/>
    </row>
    <row r="870" ht="14.25" customHeight="1">
      <c r="Q870" s="7"/>
    </row>
    <row r="871" ht="14.25" customHeight="1">
      <c r="Q871" s="7"/>
    </row>
    <row r="872" ht="14.25" customHeight="1">
      <c r="Q872" s="7"/>
    </row>
    <row r="873" ht="14.25" customHeight="1">
      <c r="Q873" s="7"/>
    </row>
    <row r="874" ht="14.25" customHeight="1">
      <c r="Q874" s="7"/>
    </row>
    <row r="875" ht="14.25" customHeight="1">
      <c r="Q875" s="7"/>
    </row>
    <row r="876" ht="14.25" customHeight="1">
      <c r="Q876" s="7"/>
    </row>
    <row r="877" ht="14.25" customHeight="1">
      <c r="Q877" s="7"/>
    </row>
    <row r="878" ht="14.25" customHeight="1">
      <c r="Q878" s="7"/>
    </row>
    <row r="879" ht="14.25" customHeight="1">
      <c r="Q879" s="7"/>
    </row>
    <row r="880" ht="14.25" customHeight="1">
      <c r="Q880" s="7"/>
    </row>
    <row r="881" ht="14.25" customHeight="1">
      <c r="Q881" s="7"/>
    </row>
    <row r="882" ht="14.25" customHeight="1">
      <c r="Q882" s="7"/>
    </row>
    <row r="883" ht="14.25" customHeight="1">
      <c r="Q883" s="7"/>
    </row>
    <row r="884" ht="14.25" customHeight="1">
      <c r="Q884" s="7"/>
    </row>
    <row r="885" ht="14.25" customHeight="1">
      <c r="Q885" s="7"/>
    </row>
    <row r="886" ht="14.25" customHeight="1">
      <c r="Q886" s="7"/>
    </row>
    <row r="887" ht="14.25" customHeight="1">
      <c r="Q887" s="7"/>
    </row>
    <row r="888" ht="14.25" customHeight="1">
      <c r="Q888" s="7"/>
    </row>
    <row r="889" ht="14.25" customHeight="1">
      <c r="Q889" s="7"/>
    </row>
    <row r="890" ht="14.25" customHeight="1">
      <c r="Q890" s="7"/>
    </row>
    <row r="891" ht="14.25" customHeight="1">
      <c r="Q891" s="7"/>
    </row>
    <row r="892" ht="14.25" customHeight="1">
      <c r="Q892" s="7"/>
    </row>
    <row r="893" ht="14.25" customHeight="1">
      <c r="Q893" s="7"/>
    </row>
    <row r="894" ht="14.25" customHeight="1">
      <c r="Q894" s="7"/>
    </row>
    <row r="895" ht="14.25" customHeight="1">
      <c r="Q895" s="7"/>
    </row>
    <row r="896" ht="14.25" customHeight="1">
      <c r="Q896" s="7"/>
    </row>
    <row r="897" ht="14.25" customHeight="1">
      <c r="Q897" s="7"/>
    </row>
    <row r="898" ht="14.25" customHeight="1">
      <c r="Q898" s="7"/>
    </row>
    <row r="899" ht="14.25" customHeight="1">
      <c r="Q899" s="7"/>
    </row>
    <row r="900" ht="14.25" customHeight="1">
      <c r="Q900" s="7"/>
    </row>
    <row r="901" ht="14.25" customHeight="1">
      <c r="Q901" s="7"/>
    </row>
    <row r="902" ht="14.25" customHeight="1">
      <c r="Q902" s="7"/>
    </row>
    <row r="903" ht="14.25" customHeight="1">
      <c r="Q903" s="7"/>
    </row>
    <row r="904" ht="14.25" customHeight="1">
      <c r="Q904" s="7"/>
    </row>
    <row r="905" ht="14.25" customHeight="1">
      <c r="Q905" s="7"/>
    </row>
    <row r="906" ht="14.25" customHeight="1">
      <c r="Q906" s="7"/>
    </row>
    <row r="907" ht="14.25" customHeight="1">
      <c r="Q907" s="7"/>
    </row>
    <row r="908" ht="14.25" customHeight="1">
      <c r="Q908" s="7"/>
    </row>
    <row r="909" ht="14.25" customHeight="1">
      <c r="Q909" s="7"/>
    </row>
    <row r="910" ht="14.25" customHeight="1">
      <c r="Q910" s="7"/>
    </row>
    <row r="911" ht="14.25" customHeight="1">
      <c r="Q911" s="7"/>
    </row>
    <row r="912" ht="14.25" customHeight="1">
      <c r="Q912" s="7"/>
    </row>
    <row r="913" ht="14.25" customHeight="1">
      <c r="Q913" s="7"/>
    </row>
    <row r="914" ht="14.25" customHeight="1">
      <c r="Q914" s="7"/>
    </row>
    <row r="915" ht="14.25" customHeight="1">
      <c r="Q915" s="7"/>
    </row>
    <row r="916" ht="14.25" customHeight="1">
      <c r="Q916" s="7"/>
    </row>
    <row r="917" ht="14.25" customHeight="1">
      <c r="Q917" s="7"/>
    </row>
    <row r="918" ht="14.25" customHeight="1">
      <c r="Q918" s="7"/>
    </row>
    <row r="919" ht="14.25" customHeight="1">
      <c r="Q919" s="7"/>
    </row>
    <row r="920" ht="14.25" customHeight="1">
      <c r="Q920" s="7"/>
    </row>
    <row r="921" ht="14.25" customHeight="1">
      <c r="Q921" s="7"/>
    </row>
    <row r="922" ht="14.25" customHeight="1">
      <c r="Q922" s="7"/>
    </row>
    <row r="923" ht="14.25" customHeight="1">
      <c r="Q923" s="7"/>
    </row>
    <row r="924" ht="14.25" customHeight="1">
      <c r="Q924" s="7"/>
    </row>
    <row r="925" ht="14.25" customHeight="1">
      <c r="Q925" s="7"/>
    </row>
    <row r="926" ht="14.25" customHeight="1">
      <c r="Q926" s="7"/>
    </row>
    <row r="927" ht="14.25" customHeight="1">
      <c r="Q927" s="7"/>
    </row>
    <row r="928" ht="14.25" customHeight="1">
      <c r="Q928" s="7"/>
    </row>
    <row r="929" ht="14.25" customHeight="1">
      <c r="Q929" s="7"/>
    </row>
    <row r="930" ht="14.25" customHeight="1">
      <c r="Q930" s="7"/>
    </row>
    <row r="931" ht="14.25" customHeight="1">
      <c r="Q931" s="7"/>
    </row>
    <row r="932" ht="14.25" customHeight="1">
      <c r="Q932" s="7"/>
    </row>
    <row r="933" ht="14.25" customHeight="1">
      <c r="Q933" s="7"/>
    </row>
    <row r="934" ht="14.25" customHeight="1">
      <c r="Q934" s="7"/>
    </row>
    <row r="935" ht="14.25" customHeight="1">
      <c r="Q935" s="7"/>
    </row>
    <row r="936" ht="14.25" customHeight="1">
      <c r="Q936" s="7"/>
    </row>
    <row r="937" ht="14.25" customHeight="1">
      <c r="Q937" s="7"/>
    </row>
    <row r="938" ht="14.25" customHeight="1">
      <c r="Q938" s="7"/>
    </row>
    <row r="939" ht="14.25" customHeight="1">
      <c r="Q939" s="7"/>
    </row>
    <row r="940" ht="14.25" customHeight="1">
      <c r="Q940" s="7"/>
    </row>
    <row r="941" ht="14.25" customHeight="1">
      <c r="Q941" s="7"/>
    </row>
    <row r="942" ht="14.25" customHeight="1">
      <c r="Q942" s="7"/>
    </row>
    <row r="943" ht="14.25" customHeight="1">
      <c r="Q943" s="7"/>
    </row>
    <row r="944" ht="14.25" customHeight="1">
      <c r="Q944" s="7"/>
    </row>
    <row r="945" ht="14.25" customHeight="1">
      <c r="Q945" s="7"/>
    </row>
    <row r="946" ht="14.25" customHeight="1">
      <c r="Q946" s="7"/>
    </row>
    <row r="947" ht="14.25" customHeight="1">
      <c r="Q947" s="7"/>
    </row>
    <row r="948" ht="14.25" customHeight="1">
      <c r="Q948" s="7"/>
    </row>
    <row r="949" ht="14.25" customHeight="1">
      <c r="Q949" s="7"/>
    </row>
    <row r="950" ht="14.25" customHeight="1">
      <c r="Q950" s="7"/>
    </row>
    <row r="951" ht="14.25" customHeight="1">
      <c r="Q951" s="7"/>
    </row>
    <row r="952" ht="14.25" customHeight="1">
      <c r="Q952" s="7"/>
    </row>
    <row r="953" ht="14.25" customHeight="1">
      <c r="Q953" s="7"/>
    </row>
    <row r="954" ht="14.25" customHeight="1">
      <c r="Q954" s="7"/>
    </row>
    <row r="955" ht="14.25" customHeight="1">
      <c r="Q955" s="7"/>
    </row>
    <row r="956" ht="14.25" customHeight="1">
      <c r="Q956" s="7"/>
    </row>
    <row r="957" ht="14.25" customHeight="1">
      <c r="Q957" s="7"/>
    </row>
    <row r="958" ht="14.25" customHeight="1">
      <c r="Q958" s="7"/>
    </row>
    <row r="959" ht="14.25" customHeight="1">
      <c r="Q959" s="7"/>
    </row>
    <row r="960" ht="14.25" customHeight="1">
      <c r="Q960" s="7"/>
    </row>
    <row r="961" ht="14.25" customHeight="1">
      <c r="Q961" s="7"/>
    </row>
    <row r="962" ht="14.25" customHeight="1">
      <c r="Q962" s="7"/>
    </row>
    <row r="963" ht="14.25" customHeight="1">
      <c r="Q963" s="7"/>
    </row>
    <row r="964" ht="14.25" customHeight="1">
      <c r="Q964" s="7"/>
    </row>
    <row r="965" ht="14.25" customHeight="1">
      <c r="Q965" s="7"/>
    </row>
    <row r="966" ht="14.25" customHeight="1">
      <c r="Q966" s="7"/>
    </row>
    <row r="967" ht="14.25" customHeight="1">
      <c r="Q967" s="7"/>
    </row>
    <row r="968" ht="14.25" customHeight="1">
      <c r="Q968" s="7"/>
    </row>
    <row r="969" ht="14.25" customHeight="1">
      <c r="Q969" s="7"/>
    </row>
    <row r="970" ht="14.25" customHeight="1">
      <c r="Q970" s="7"/>
    </row>
    <row r="971" ht="14.25" customHeight="1">
      <c r="Q971" s="7"/>
    </row>
    <row r="972" ht="14.25" customHeight="1">
      <c r="Q972" s="7"/>
    </row>
    <row r="973" ht="14.25" customHeight="1">
      <c r="Q973" s="7"/>
    </row>
    <row r="974" ht="14.25" customHeight="1">
      <c r="Q974" s="7"/>
    </row>
    <row r="975" ht="14.25" customHeight="1">
      <c r="Q975" s="7"/>
    </row>
    <row r="976" ht="14.25" customHeight="1">
      <c r="Q976" s="7"/>
    </row>
    <row r="977" ht="14.25" customHeight="1">
      <c r="Q977" s="7"/>
    </row>
    <row r="978" ht="14.25" customHeight="1">
      <c r="Q978" s="7"/>
    </row>
    <row r="979" ht="14.25" customHeight="1">
      <c r="Q979" s="7"/>
    </row>
    <row r="980" ht="14.25" customHeight="1">
      <c r="Q980" s="7"/>
    </row>
    <row r="981" ht="14.25" customHeight="1">
      <c r="Q981" s="7"/>
    </row>
    <row r="982" ht="14.25" customHeight="1">
      <c r="Q982" s="7"/>
    </row>
    <row r="983" ht="14.25" customHeight="1">
      <c r="Q983" s="7"/>
    </row>
    <row r="984" ht="14.25" customHeight="1">
      <c r="Q984" s="7"/>
    </row>
    <row r="985" ht="14.25" customHeight="1">
      <c r="Q985" s="7"/>
    </row>
    <row r="986" ht="14.25" customHeight="1">
      <c r="Q986" s="7"/>
    </row>
    <row r="987" ht="14.25" customHeight="1">
      <c r="Q987" s="7"/>
    </row>
    <row r="988" ht="14.25" customHeight="1">
      <c r="Q988" s="7"/>
    </row>
    <row r="989" ht="14.25" customHeight="1">
      <c r="Q989" s="7"/>
    </row>
    <row r="990" ht="14.25" customHeight="1">
      <c r="Q990" s="7"/>
    </row>
    <row r="991" ht="14.25" customHeight="1">
      <c r="Q991" s="7"/>
    </row>
    <row r="992" ht="14.25" customHeight="1">
      <c r="Q992" s="7"/>
    </row>
    <row r="993" ht="14.25" customHeight="1">
      <c r="Q993" s="7"/>
    </row>
    <row r="994" ht="14.25" customHeight="1">
      <c r="Q994" s="7"/>
    </row>
    <row r="995" ht="14.25" customHeight="1">
      <c r="Q995" s="7"/>
    </row>
    <row r="996" ht="14.25" customHeight="1">
      <c r="Q996" s="7"/>
    </row>
    <row r="997" ht="14.25" customHeight="1">
      <c r="Q997" s="7"/>
    </row>
    <row r="998" ht="14.25" customHeight="1">
      <c r="Q998" s="7"/>
    </row>
    <row r="999" ht="14.25" customHeight="1">
      <c r="Q999" s="7"/>
    </row>
    <row r="1000" ht="14.25" customHeight="1">
      <c r="Q1000" s="7"/>
    </row>
  </sheetData>
  <mergeCells count="2">
    <mergeCell ref="B34:S34"/>
    <mergeCell ref="B53:S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8.71"/>
    <col customWidth="1" min="12" max="13" width="8.71"/>
    <col customWidth="1" min="14" max="14" width="9.86"/>
    <col customWidth="1" min="15" max="15" width="19.71"/>
    <col customWidth="1" min="16" max="31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7.0" customHeight="1">
      <c r="A2" s="7"/>
      <c r="B2" s="8" t="s">
        <v>296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</row>
    <row r="4" ht="18.0" customHeight="1">
      <c r="A4" s="7"/>
      <c r="B4" s="12" t="s">
        <v>20</v>
      </c>
      <c r="C4" s="54">
        <f t="shared" ref="C4:O4" si="1">+Q4</f>
        <v>33916370.78</v>
      </c>
      <c r="D4" s="54">
        <f t="shared" si="1"/>
        <v>49706405.16</v>
      </c>
      <c r="E4" s="54">
        <f t="shared" si="1"/>
        <v>41181164.48</v>
      </c>
      <c r="F4" s="54">
        <f t="shared" si="1"/>
        <v>29508935.67</v>
      </c>
      <c r="G4" s="54">
        <f t="shared" si="1"/>
        <v>25218202.07</v>
      </c>
      <c r="H4" s="54">
        <f t="shared" si="1"/>
        <v>19718776.65</v>
      </c>
      <c r="I4" s="54">
        <f t="shared" si="1"/>
        <v>13612618.31</v>
      </c>
      <c r="J4" s="54">
        <f t="shared" si="1"/>
        <v>21353862.23</v>
      </c>
      <c r="K4" s="54">
        <f t="shared" si="1"/>
        <v>221101.7812</v>
      </c>
      <c r="L4" s="54">
        <f t="shared" si="1"/>
        <v>22565357.88</v>
      </c>
      <c r="M4" s="54">
        <f t="shared" si="1"/>
        <v>5288875.991</v>
      </c>
      <c r="N4" s="54">
        <f t="shared" si="1"/>
        <v>10687710.27</v>
      </c>
      <c r="O4" s="54">
        <f t="shared" si="1"/>
        <v>272979381.3</v>
      </c>
      <c r="Q4" s="72">
        <v>3.391637077748E7</v>
      </c>
      <c r="R4" s="72">
        <v>4.97064051596E7</v>
      </c>
      <c r="S4" s="72">
        <v>4.11811644819E7</v>
      </c>
      <c r="T4" s="72">
        <v>2.950893567391E7</v>
      </c>
      <c r="U4" s="72">
        <v>2.521820206997E7</v>
      </c>
      <c r="V4" s="72">
        <v>1.9718776654080003E7</v>
      </c>
      <c r="W4" s="72">
        <v>1.361261830547E7</v>
      </c>
      <c r="X4" s="72">
        <v>2.135386223327E7</v>
      </c>
      <c r="Y4" s="72">
        <v>221101.78118000002</v>
      </c>
      <c r="Z4" s="72">
        <v>2.2565357879270002E7</v>
      </c>
      <c r="AA4" s="72">
        <v>5288875.9911400005</v>
      </c>
      <c r="AB4" s="72">
        <v>1.068771026827E7</v>
      </c>
      <c r="AC4" s="72">
        <v>2.7297938127554E8</v>
      </c>
      <c r="AD4" s="13">
        <v>0.0</v>
      </c>
      <c r="AE4" s="13">
        <v>0.0</v>
      </c>
    </row>
    <row r="5" ht="18.0" customHeight="1">
      <c r="A5" s="7"/>
      <c r="B5" s="12" t="s">
        <v>21</v>
      </c>
      <c r="C5" s="14">
        <f t="shared" ref="C5:O5" si="2">C6+C8-(C7*0.4)-(C9*0.3)</f>
        <v>6667763.124</v>
      </c>
      <c r="D5" s="14">
        <f t="shared" si="2"/>
        <v>11098719.26</v>
      </c>
      <c r="E5" s="14">
        <f t="shared" si="2"/>
        <v>7787813.156</v>
      </c>
      <c r="F5" s="14">
        <f t="shared" si="2"/>
        <v>6405550.069</v>
      </c>
      <c r="G5" s="14">
        <f t="shared" si="2"/>
        <v>5322723.082</v>
      </c>
      <c r="H5" s="14">
        <f t="shared" si="2"/>
        <v>3535379.494</v>
      </c>
      <c r="I5" s="14">
        <f t="shared" si="2"/>
        <v>2157378.383</v>
      </c>
      <c r="J5" s="14">
        <f t="shared" si="2"/>
        <v>3692850.594</v>
      </c>
      <c r="K5" s="14">
        <f t="shared" si="2"/>
        <v>63768.8063</v>
      </c>
      <c r="L5" s="14">
        <f t="shared" si="2"/>
        <v>3756213.707</v>
      </c>
      <c r="M5" s="14">
        <f t="shared" si="2"/>
        <v>652531.0999</v>
      </c>
      <c r="N5" s="14">
        <f t="shared" si="2"/>
        <v>760885.7351</v>
      </c>
      <c r="O5" s="14">
        <f t="shared" si="2"/>
        <v>51901576.51</v>
      </c>
      <c r="Q5" s="70">
        <v>3324310.3317899997</v>
      </c>
      <c r="R5" s="70">
        <v>9072769.23033</v>
      </c>
      <c r="S5" s="70">
        <v>3721341.38829</v>
      </c>
      <c r="T5" s="70">
        <v>3299533.844</v>
      </c>
      <c r="U5" s="70">
        <v>3479971.4766599997</v>
      </c>
      <c r="V5" s="70">
        <v>2075186.9261500002</v>
      </c>
      <c r="W5" s="70">
        <v>1024682.7589400001</v>
      </c>
      <c r="X5" s="70">
        <v>1921116.47123</v>
      </c>
      <c r="Y5" s="70">
        <v>85067.63442</v>
      </c>
      <c r="Z5" s="70">
        <v>2146740.0748699997</v>
      </c>
      <c r="AA5" s="70">
        <v>440947.83077999996</v>
      </c>
      <c r="AB5" s="70">
        <v>576901.5794299999</v>
      </c>
      <c r="AC5" s="70">
        <v>3.1168569546889998E7</v>
      </c>
      <c r="AD5" s="13">
        <v>0.0</v>
      </c>
      <c r="AE5" s="13">
        <v>0.0</v>
      </c>
    </row>
    <row r="6" ht="18.0" customHeight="1">
      <c r="A6" s="7"/>
      <c r="B6" s="17" t="s">
        <v>22</v>
      </c>
      <c r="C6" s="18">
        <f t="shared" ref="C6:O6" si="3">+Q5</f>
        <v>3324310.332</v>
      </c>
      <c r="D6" s="18">
        <f t="shared" si="3"/>
        <v>9072769.23</v>
      </c>
      <c r="E6" s="18">
        <f t="shared" si="3"/>
        <v>3721341.388</v>
      </c>
      <c r="F6" s="18">
        <f t="shared" si="3"/>
        <v>3299533.844</v>
      </c>
      <c r="G6" s="18">
        <f t="shared" si="3"/>
        <v>3479971.477</v>
      </c>
      <c r="H6" s="18">
        <f t="shared" si="3"/>
        <v>2075186.926</v>
      </c>
      <c r="I6" s="18">
        <f t="shared" si="3"/>
        <v>1024682.759</v>
      </c>
      <c r="J6" s="18">
        <f t="shared" si="3"/>
        <v>1921116.471</v>
      </c>
      <c r="K6" s="18">
        <f t="shared" si="3"/>
        <v>85067.63442</v>
      </c>
      <c r="L6" s="18">
        <f t="shared" si="3"/>
        <v>2146740.075</v>
      </c>
      <c r="M6" s="18">
        <f t="shared" si="3"/>
        <v>440947.8308</v>
      </c>
      <c r="N6" s="18">
        <f t="shared" si="3"/>
        <v>576901.5794</v>
      </c>
      <c r="O6" s="18">
        <f t="shared" si="3"/>
        <v>31168569.55</v>
      </c>
      <c r="Q6" s="69">
        <v>1800236.48153</v>
      </c>
      <c r="R6" s="69">
        <v>5936179.48147</v>
      </c>
      <c r="S6" s="69">
        <v>2041168.12029</v>
      </c>
      <c r="T6" s="69">
        <v>2033763.34927</v>
      </c>
      <c r="U6" s="69">
        <v>2403253.92803</v>
      </c>
      <c r="V6" s="69">
        <v>1168168.0560299999</v>
      </c>
      <c r="W6" s="69">
        <v>338840.75771</v>
      </c>
      <c r="X6" s="69">
        <v>1325006.9304000002</v>
      </c>
      <c r="Y6" s="69">
        <v>60122.921619999994</v>
      </c>
      <c r="Z6" s="69">
        <v>1536000.47222</v>
      </c>
      <c r="AA6" s="69">
        <v>263209.02112</v>
      </c>
      <c r="AB6" s="69">
        <v>184730.0</v>
      </c>
      <c r="AC6" s="69">
        <v>1.909067951969E7</v>
      </c>
      <c r="AD6" s="13">
        <v>0.0</v>
      </c>
      <c r="AE6" s="13">
        <v>0.0</v>
      </c>
    </row>
    <row r="7" ht="18.0" customHeight="1">
      <c r="A7" s="7"/>
      <c r="B7" s="19" t="s">
        <v>23</v>
      </c>
      <c r="C7" s="18">
        <f t="shared" ref="C7:O7" si="4">+Q6</f>
        <v>1800236.482</v>
      </c>
      <c r="D7" s="18">
        <f t="shared" si="4"/>
        <v>5936179.481</v>
      </c>
      <c r="E7" s="18">
        <f t="shared" si="4"/>
        <v>2041168.12</v>
      </c>
      <c r="F7" s="18">
        <f t="shared" si="4"/>
        <v>2033763.349</v>
      </c>
      <c r="G7" s="18">
        <f t="shared" si="4"/>
        <v>2403253.928</v>
      </c>
      <c r="H7" s="18">
        <f t="shared" si="4"/>
        <v>1168168.056</v>
      </c>
      <c r="I7" s="18">
        <f t="shared" si="4"/>
        <v>338840.7577</v>
      </c>
      <c r="J7" s="18">
        <f t="shared" si="4"/>
        <v>1325006.93</v>
      </c>
      <c r="K7" s="18">
        <f t="shared" si="4"/>
        <v>60122.92162</v>
      </c>
      <c r="L7" s="18">
        <f t="shared" si="4"/>
        <v>1536000.472</v>
      </c>
      <c r="M7" s="18">
        <f t="shared" si="4"/>
        <v>263209.0211</v>
      </c>
      <c r="N7" s="18">
        <f t="shared" si="4"/>
        <v>184730</v>
      </c>
      <c r="O7" s="18">
        <f t="shared" si="4"/>
        <v>19090679.52</v>
      </c>
      <c r="Q7" s="70">
        <v>4267704.12836</v>
      </c>
      <c r="R7" s="70">
        <v>4781344.58714</v>
      </c>
      <c r="S7" s="70">
        <v>5074604.048140001</v>
      </c>
      <c r="T7" s="70">
        <v>4068669.9799099998</v>
      </c>
      <c r="U7" s="70">
        <v>2898714.56121</v>
      </c>
      <c r="V7" s="70">
        <v>2022264.37083</v>
      </c>
      <c r="W7" s="70">
        <v>1297847.73905</v>
      </c>
      <c r="X7" s="70">
        <v>2366116.39213</v>
      </c>
      <c r="Y7" s="70">
        <v>3781.72314</v>
      </c>
      <c r="Z7" s="70">
        <v>2285038.13026</v>
      </c>
      <c r="AA7" s="70">
        <v>339283.32145</v>
      </c>
      <c r="AB7" s="70">
        <v>257876.15562</v>
      </c>
      <c r="AC7" s="70">
        <v>2.966324513724E7</v>
      </c>
      <c r="AD7" s="13">
        <v>0.0</v>
      </c>
      <c r="AE7" s="13">
        <v>0.0</v>
      </c>
    </row>
    <row r="8" ht="18.0" customHeight="1">
      <c r="A8" s="7"/>
      <c r="B8" s="17" t="s">
        <v>24</v>
      </c>
      <c r="C8" s="18">
        <f t="shared" ref="C8:O8" si="5">+Q7</f>
        <v>4267704.128</v>
      </c>
      <c r="D8" s="18">
        <f t="shared" si="5"/>
        <v>4781344.587</v>
      </c>
      <c r="E8" s="18">
        <f t="shared" si="5"/>
        <v>5074604.048</v>
      </c>
      <c r="F8" s="18">
        <f t="shared" si="5"/>
        <v>4068669.98</v>
      </c>
      <c r="G8" s="18">
        <f t="shared" si="5"/>
        <v>2898714.561</v>
      </c>
      <c r="H8" s="18">
        <f t="shared" si="5"/>
        <v>2022264.371</v>
      </c>
      <c r="I8" s="18">
        <f t="shared" si="5"/>
        <v>1297847.739</v>
      </c>
      <c r="J8" s="18">
        <f t="shared" si="5"/>
        <v>2366116.392</v>
      </c>
      <c r="K8" s="18">
        <f t="shared" si="5"/>
        <v>3781.72314</v>
      </c>
      <c r="L8" s="18">
        <f t="shared" si="5"/>
        <v>2285038.13</v>
      </c>
      <c r="M8" s="18">
        <f t="shared" si="5"/>
        <v>339283.3215</v>
      </c>
      <c r="N8" s="18">
        <f t="shared" si="5"/>
        <v>257876.1556</v>
      </c>
      <c r="O8" s="18">
        <f t="shared" si="5"/>
        <v>29663245.14</v>
      </c>
      <c r="Q8" s="69">
        <v>680522.4769400001</v>
      </c>
      <c r="R8" s="69">
        <v>1269742.54681</v>
      </c>
      <c r="S8" s="69">
        <v>638883.4419099999</v>
      </c>
      <c r="T8" s="69">
        <v>497161.38443000003</v>
      </c>
      <c r="U8" s="69">
        <v>315537.94993</v>
      </c>
      <c r="V8" s="69">
        <v>316015.2695</v>
      </c>
      <c r="W8" s="69">
        <v>98719.37193000001</v>
      </c>
      <c r="X8" s="69">
        <v>214598.32507</v>
      </c>
      <c r="Y8" s="69">
        <v>3437.9420299999997</v>
      </c>
      <c r="Z8" s="69">
        <v>203881.03238999998</v>
      </c>
      <c r="AA8" s="69">
        <v>74721.47953</v>
      </c>
      <c r="AB8" s="69">
        <v>0.0</v>
      </c>
      <c r="AC8" s="69">
        <v>4313221.22047</v>
      </c>
      <c r="AD8" s="13">
        <v>0.0</v>
      </c>
      <c r="AE8" s="13">
        <v>0.0</v>
      </c>
    </row>
    <row r="9" ht="18.0" customHeight="1">
      <c r="A9" s="7"/>
      <c r="B9" s="19" t="s">
        <v>25</v>
      </c>
      <c r="C9" s="18">
        <f t="shared" ref="C9:O9" si="6">+Q8</f>
        <v>680522.4769</v>
      </c>
      <c r="D9" s="18">
        <f t="shared" si="6"/>
        <v>1269742.547</v>
      </c>
      <c r="E9" s="18">
        <f t="shared" si="6"/>
        <v>638883.4419</v>
      </c>
      <c r="F9" s="18">
        <f t="shared" si="6"/>
        <v>497161.3844</v>
      </c>
      <c r="G9" s="18">
        <f t="shared" si="6"/>
        <v>315537.9499</v>
      </c>
      <c r="H9" s="18">
        <f t="shared" si="6"/>
        <v>316015.2695</v>
      </c>
      <c r="I9" s="18">
        <f t="shared" si="6"/>
        <v>98719.37193</v>
      </c>
      <c r="J9" s="18">
        <f t="shared" si="6"/>
        <v>214598.3251</v>
      </c>
      <c r="K9" s="18">
        <f t="shared" si="6"/>
        <v>3437.94203</v>
      </c>
      <c r="L9" s="18">
        <f t="shared" si="6"/>
        <v>203881.0324</v>
      </c>
      <c r="M9" s="18">
        <f t="shared" si="6"/>
        <v>74721.47953</v>
      </c>
      <c r="N9" s="18">
        <f t="shared" si="6"/>
        <v>0</v>
      </c>
      <c r="O9" s="18">
        <f t="shared" si="6"/>
        <v>4313221.22</v>
      </c>
      <c r="Q9" s="69">
        <v>4417433.37079</v>
      </c>
      <c r="R9" s="69">
        <v>3498429.00285</v>
      </c>
      <c r="S9" s="69">
        <v>4892458.28441</v>
      </c>
      <c r="T9" s="69">
        <v>4372559.02747</v>
      </c>
      <c r="U9" s="69">
        <v>3648369.8955300003</v>
      </c>
      <c r="V9" s="69">
        <v>2449350.6544299996</v>
      </c>
      <c r="W9" s="69">
        <v>1057786.98666</v>
      </c>
      <c r="X9" s="69">
        <v>10132.8512</v>
      </c>
      <c r="Y9" s="69">
        <v>39413.814909999994</v>
      </c>
      <c r="Z9" s="69">
        <v>907788.19898</v>
      </c>
      <c r="AA9" s="69">
        <v>409876.88412</v>
      </c>
      <c r="AB9" s="69">
        <v>32334.99028</v>
      </c>
      <c r="AC9" s="69">
        <v>2.573593396163E7</v>
      </c>
      <c r="AD9" s="13">
        <v>0.0</v>
      </c>
      <c r="AE9" s="13">
        <v>0.0</v>
      </c>
    </row>
    <row r="10" ht="18.0" customHeight="1">
      <c r="A10" s="7"/>
      <c r="B10" s="12" t="s">
        <v>26</v>
      </c>
      <c r="C10" s="14">
        <f t="shared" ref="C10:O10" si="7">SUM(C11:C13)</f>
        <v>11267915.74</v>
      </c>
      <c r="D10" s="14">
        <f t="shared" si="7"/>
        <v>15362864.92</v>
      </c>
      <c r="E10" s="14">
        <f t="shared" si="7"/>
        <v>14339434.76</v>
      </c>
      <c r="F10" s="14">
        <f t="shared" si="7"/>
        <v>9027604.413</v>
      </c>
      <c r="G10" s="14">
        <f t="shared" si="7"/>
        <v>8423870.24</v>
      </c>
      <c r="H10" s="14">
        <f t="shared" si="7"/>
        <v>6076504.96</v>
      </c>
      <c r="I10" s="14">
        <f t="shared" si="7"/>
        <v>2814809.944</v>
      </c>
      <c r="J10" s="14">
        <f t="shared" si="7"/>
        <v>4852436.072</v>
      </c>
      <c r="K10" s="14">
        <f t="shared" si="7"/>
        <v>65396.27876</v>
      </c>
      <c r="L10" s="14">
        <f t="shared" si="7"/>
        <v>5198602.505</v>
      </c>
      <c r="M10" s="14">
        <f t="shared" si="7"/>
        <v>996525.3707</v>
      </c>
      <c r="N10" s="14">
        <f t="shared" si="7"/>
        <v>1881855.784</v>
      </c>
      <c r="O10" s="14">
        <f t="shared" si="7"/>
        <v>80307820.98</v>
      </c>
      <c r="Q10" s="69">
        <v>6849696.28988</v>
      </c>
      <c r="R10" s="69">
        <v>1.186435136795E7</v>
      </c>
      <c r="S10" s="69">
        <v>9445792.80452</v>
      </c>
      <c r="T10" s="69">
        <v>4655041.790010001</v>
      </c>
      <c r="U10" s="69">
        <v>4775429.98619</v>
      </c>
      <c r="V10" s="69">
        <v>3627119.79872</v>
      </c>
      <c r="W10" s="69">
        <v>1753828.29988</v>
      </c>
      <c r="X10" s="69">
        <v>4841538.64707</v>
      </c>
      <c r="Y10" s="69">
        <v>21562.48918</v>
      </c>
      <c r="Z10" s="69">
        <v>4290772.09979</v>
      </c>
      <c r="AA10" s="69">
        <v>586095.92709</v>
      </c>
      <c r="AB10" s="69">
        <v>1849370.64061</v>
      </c>
      <c r="AC10" s="69">
        <v>5.456060014089E7</v>
      </c>
      <c r="AD10" s="13">
        <v>0.0</v>
      </c>
      <c r="AE10" s="13">
        <v>0.0</v>
      </c>
    </row>
    <row r="11" ht="18.0" customHeight="1">
      <c r="A11" s="7"/>
      <c r="B11" s="17" t="s">
        <v>27</v>
      </c>
      <c r="C11" s="18">
        <f t="shared" ref="C11:O11" si="8">+Q9</f>
        <v>4417433.371</v>
      </c>
      <c r="D11" s="18">
        <f t="shared" si="8"/>
        <v>3498429.003</v>
      </c>
      <c r="E11" s="18">
        <f t="shared" si="8"/>
        <v>4892458.284</v>
      </c>
      <c r="F11" s="18">
        <f t="shared" si="8"/>
        <v>4372559.027</v>
      </c>
      <c r="G11" s="18">
        <f t="shared" si="8"/>
        <v>3648369.896</v>
      </c>
      <c r="H11" s="18">
        <f t="shared" si="8"/>
        <v>2449350.654</v>
      </c>
      <c r="I11" s="18">
        <f t="shared" si="8"/>
        <v>1057786.987</v>
      </c>
      <c r="J11" s="18">
        <f t="shared" si="8"/>
        <v>10132.8512</v>
      </c>
      <c r="K11" s="18">
        <f t="shared" si="8"/>
        <v>39413.81491</v>
      </c>
      <c r="L11" s="18">
        <f t="shared" si="8"/>
        <v>907788.199</v>
      </c>
      <c r="M11" s="18">
        <f t="shared" si="8"/>
        <v>409876.8841</v>
      </c>
      <c r="N11" s="18">
        <f t="shared" si="8"/>
        <v>32334.99028</v>
      </c>
      <c r="O11" s="18">
        <f t="shared" si="8"/>
        <v>25735933.96</v>
      </c>
      <c r="Q11" s="69">
        <v>786.0812099999999</v>
      </c>
      <c r="R11" s="69">
        <v>84.54861</v>
      </c>
      <c r="S11" s="69">
        <v>1183.66648</v>
      </c>
      <c r="T11" s="69">
        <v>3.5956900000000003</v>
      </c>
      <c r="U11" s="69">
        <v>70.35811</v>
      </c>
      <c r="V11" s="69">
        <v>34.50669</v>
      </c>
      <c r="W11" s="69">
        <v>3194.65733</v>
      </c>
      <c r="X11" s="69">
        <v>764.5736800000001</v>
      </c>
      <c r="Y11" s="69">
        <v>4419.97467</v>
      </c>
      <c r="Z11" s="69">
        <v>42.2065</v>
      </c>
      <c r="AA11" s="69">
        <v>552.55948</v>
      </c>
      <c r="AB11" s="69">
        <v>150.15329</v>
      </c>
      <c r="AC11" s="69">
        <v>11286.88174</v>
      </c>
      <c r="AD11" s="13">
        <v>0.0</v>
      </c>
      <c r="AE11" s="13">
        <v>0.0</v>
      </c>
    </row>
    <row r="12" ht="18.0" customHeight="1">
      <c r="A12" s="7"/>
      <c r="B12" s="17" t="s">
        <v>28</v>
      </c>
      <c r="C12" s="18">
        <f t="shared" ref="C12:O12" si="9">+Q10</f>
        <v>6849696.29</v>
      </c>
      <c r="D12" s="18">
        <f t="shared" si="9"/>
        <v>11864351.37</v>
      </c>
      <c r="E12" s="18">
        <f t="shared" si="9"/>
        <v>9445792.805</v>
      </c>
      <c r="F12" s="18">
        <f t="shared" si="9"/>
        <v>4655041.79</v>
      </c>
      <c r="G12" s="18">
        <f t="shared" si="9"/>
        <v>4775429.986</v>
      </c>
      <c r="H12" s="18">
        <f t="shared" si="9"/>
        <v>3627119.799</v>
      </c>
      <c r="I12" s="18">
        <f t="shared" si="9"/>
        <v>1753828.3</v>
      </c>
      <c r="J12" s="18">
        <f t="shared" si="9"/>
        <v>4841538.647</v>
      </c>
      <c r="K12" s="18">
        <f t="shared" si="9"/>
        <v>21562.48918</v>
      </c>
      <c r="L12" s="18">
        <f t="shared" si="9"/>
        <v>4290772.1</v>
      </c>
      <c r="M12" s="18">
        <f t="shared" si="9"/>
        <v>586095.9271</v>
      </c>
      <c r="N12" s="18">
        <f t="shared" si="9"/>
        <v>1849370.641</v>
      </c>
      <c r="O12" s="18">
        <f t="shared" si="9"/>
        <v>54560600.14</v>
      </c>
    </row>
    <row r="13" ht="20.25" customHeight="1">
      <c r="A13" s="7"/>
      <c r="B13" s="17" t="s">
        <v>343</v>
      </c>
      <c r="C13" s="18">
        <f t="shared" ref="C13:O13" si="10">+Q11</f>
        <v>786.08121</v>
      </c>
      <c r="D13" s="18">
        <f t="shared" si="10"/>
        <v>84.54861</v>
      </c>
      <c r="E13" s="18">
        <f t="shared" si="10"/>
        <v>1183.66648</v>
      </c>
      <c r="F13" s="18">
        <f t="shared" si="10"/>
        <v>3.59569</v>
      </c>
      <c r="G13" s="18">
        <f t="shared" si="10"/>
        <v>70.35811</v>
      </c>
      <c r="H13" s="18">
        <f t="shared" si="10"/>
        <v>34.50669</v>
      </c>
      <c r="I13" s="18">
        <f t="shared" si="10"/>
        <v>3194.65733</v>
      </c>
      <c r="J13" s="18">
        <f t="shared" si="10"/>
        <v>764.57368</v>
      </c>
      <c r="K13" s="18">
        <f t="shared" si="10"/>
        <v>4419.97467</v>
      </c>
      <c r="L13" s="18">
        <f t="shared" si="10"/>
        <v>42.2065</v>
      </c>
      <c r="M13" s="18">
        <f t="shared" si="10"/>
        <v>552.55948</v>
      </c>
      <c r="N13" s="18">
        <f t="shared" si="10"/>
        <v>150.15329</v>
      </c>
      <c r="O13" s="18">
        <f t="shared" si="10"/>
        <v>11286.88174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ht="30.0" customHeight="1">
      <c r="B15" s="10" t="s">
        <v>30</v>
      </c>
      <c r="C15" s="10" t="str">
        <f t="shared" ref="C15:O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BPR</v>
      </c>
      <c r="O15" s="10" t="str">
        <f t="shared" si="11"/>
        <v>TOTAL SISTEMA</v>
      </c>
    </row>
    <row r="16" ht="19.5" customHeight="1">
      <c r="B16" s="19" t="s">
        <v>344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</row>
    <row r="17" ht="19.5" customHeight="1">
      <c r="B17" s="26" t="s">
        <v>32</v>
      </c>
      <c r="C17" s="27">
        <f t="shared" ref="C17:O17" si="12">C16*C10</f>
        <v>326769.5565</v>
      </c>
      <c r="D17" s="27">
        <f t="shared" si="12"/>
        <v>445523.0827</v>
      </c>
      <c r="E17" s="27">
        <f t="shared" si="12"/>
        <v>415843.6079</v>
      </c>
      <c r="F17" s="27">
        <f t="shared" si="12"/>
        <v>261800.528</v>
      </c>
      <c r="G17" s="27">
        <f t="shared" si="12"/>
        <v>244292.237</v>
      </c>
      <c r="H17" s="27">
        <f t="shared" si="12"/>
        <v>176218.6438</v>
      </c>
      <c r="I17" s="27">
        <f t="shared" si="12"/>
        <v>81629.48837</v>
      </c>
      <c r="J17" s="27">
        <f t="shared" si="12"/>
        <v>140720.6461</v>
      </c>
      <c r="K17" s="27">
        <f t="shared" si="12"/>
        <v>1896.492084</v>
      </c>
      <c r="L17" s="27">
        <f t="shared" si="12"/>
        <v>150759.4727</v>
      </c>
      <c r="M17" s="27">
        <f t="shared" si="12"/>
        <v>28899.23575</v>
      </c>
      <c r="N17" s="27">
        <f t="shared" si="12"/>
        <v>54573.81774</v>
      </c>
      <c r="O17" s="27">
        <f t="shared" si="12"/>
        <v>2328926.809</v>
      </c>
    </row>
    <row r="18" ht="29.25" customHeight="1">
      <c r="B18" s="29" t="s">
        <v>345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</row>
    <row r="19" ht="21.0" customHeight="1">
      <c r="B19" s="26" t="s">
        <v>34</v>
      </c>
      <c r="C19" s="27">
        <f t="shared" ref="C19:O19" si="13">C9*C18</f>
        <v>476365.7339</v>
      </c>
      <c r="D19" s="27">
        <f t="shared" si="13"/>
        <v>888819.7828</v>
      </c>
      <c r="E19" s="27">
        <f t="shared" si="13"/>
        <v>447218.4093</v>
      </c>
      <c r="F19" s="27">
        <f t="shared" si="13"/>
        <v>348012.9691</v>
      </c>
      <c r="G19" s="27">
        <f t="shared" si="13"/>
        <v>220876.565</v>
      </c>
      <c r="H19" s="27">
        <f t="shared" si="13"/>
        <v>221210.6887</v>
      </c>
      <c r="I19" s="27">
        <f t="shared" si="13"/>
        <v>69103.56035</v>
      </c>
      <c r="J19" s="27">
        <f t="shared" si="13"/>
        <v>150218.8275</v>
      </c>
      <c r="K19" s="27">
        <f t="shared" si="13"/>
        <v>2406.559421</v>
      </c>
      <c r="L19" s="27">
        <f t="shared" si="13"/>
        <v>142716.7227</v>
      </c>
      <c r="M19" s="27">
        <f t="shared" si="13"/>
        <v>52305.03567</v>
      </c>
      <c r="N19" s="27">
        <f t="shared" si="13"/>
        <v>0</v>
      </c>
      <c r="O19" s="27">
        <f t="shared" si="13"/>
        <v>3019254.854</v>
      </c>
    </row>
    <row r="20" ht="31.5" customHeight="1">
      <c r="B20" s="29" t="s">
        <v>346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R20" s="32"/>
    </row>
    <row r="21" ht="20.25" customHeight="1">
      <c r="B21" s="26" t="s">
        <v>36</v>
      </c>
      <c r="C21" s="27">
        <f t="shared" ref="C21:O21" si="14">C20*C4</f>
        <v>1594069.427</v>
      </c>
      <c r="D21" s="27">
        <f t="shared" si="14"/>
        <v>2336201.043</v>
      </c>
      <c r="E21" s="27">
        <f t="shared" si="14"/>
        <v>1935514.731</v>
      </c>
      <c r="F21" s="27">
        <f t="shared" si="14"/>
        <v>1386919.977</v>
      </c>
      <c r="G21" s="27">
        <f t="shared" si="14"/>
        <v>1185255.497</v>
      </c>
      <c r="H21" s="27">
        <f t="shared" si="14"/>
        <v>926782.5027</v>
      </c>
      <c r="I21" s="27">
        <f t="shared" si="14"/>
        <v>639793.0604</v>
      </c>
      <c r="J21" s="27">
        <f t="shared" si="14"/>
        <v>1003631.525</v>
      </c>
      <c r="K21" s="27">
        <f t="shared" si="14"/>
        <v>10391.78372</v>
      </c>
      <c r="L21" s="27">
        <f t="shared" si="14"/>
        <v>1060571.82</v>
      </c>
      <c r="M21" s="27">
        <f t="shared" si="14"/>
        <v>248577.1716</v>
      </c>
      <c r="N21" s="27">
        <f t="shared" si="14"/>
        <v>502322.3826</v>
      </c>
      <c r="O21" s="27">
        <f t="shared" si="14"/>
        <v>12830030.92</v>
      </c>
    </row>
    <row r="22" ht="32.25" customHeight="1">
      <c r="B22" s="29" t="s">
        <v>347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ht="42.75" customHeight="1">
      <c r="B24" s="23" t="s">
        <v>39</v>
      </c>
      <c r="C24" s="23" t="str">
        <f t="shared" ref="C24:O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BPR</v>
      </c>
      <c r="O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ht="29.25" customHeight="1">
      <c r="B26" s="39" t="s">
        <v>41</v>
      </c>
      <c r="C26" s="27">
        <f t="shared" ref="C26:O26" si="16">C5-C21</f>
        <v>5073693.698</v>
      </c>
      <c r="D26" s="27">
        <f t="shared" si="16"/>
        <v>8762518.218</v>
      </c>
      <c r="E26" s="27">
        <f t="shared" si="16"/>
        <v>5852298.425</v>
      </c>
      <c r="F26" s="27">
        <f t="shared" si="16"/>
        <v>5018630.092</v>
      </c>
      <c r="G26" s="27">
        <f t="shared" si="16"/>
        <v>4137467.584</v>
      </c>
      <c r="H26" s="27">
        <f t="shared" si="16"/>
        <v>2608596.991</v>
      </c>
      <c r="I26" s="27">
        <f t="shared" si="16"/>
        <v>1517585.323</v>
      </c>
      <c r="J26" s="27">
        <f t="shared" si="16"/>
        <v>2689219.069</v>
      </c>
      <c r="K26" s="27">
        <f t="shared" si="16"/>
        <v>53377.02259</v>
      </c>
      <c r="L26" s="27">
        <f t="shared" si="16"/>
        <v>2695641.886</v>
      </c>
      <c r="M26" s="27">
        <f t="shared" si="16"/>
        <v>403953.9283</v>
      </c>
      <c r="N26" s="27">
        <f t="shared" si="16"/>
        <v>258563.3524</v>
      </c>
      <c r="O26" s="27">
        <f t="shared" si="16"/>
        <v>39071545.59</v>
      </c>
    </row>
    <row r="27" ht="18.75" customHeight="1">
      <c r="B27" s="40" t="s">
        <v>42</v>
      </c>
      <c r="C27" s="41">
        <f t="shared" ref="C27:O27" si="17">C26/C17</f>
        <v>15.52682493</v>
      </c>
      <c r="D27" s="41">
        <f t="shared" si="17"/>
        <v>19.66793318</v>
      </c>
      <c r="E27" s="41">
        <f t="shared" si="17"/>
        <v>14.07331582</v>
      </c>
      <c r="F27" s="41">
        <f t="shared" si="17"/>
        <v>19.16967139</v>
      </c>
      <c r="G27" s="41">
        <f t="shared" si="17"/>
        <v>16.93654958</v>
      </c>
      <c r="H27" s="41">
        <f t="shared" si="17"/>
        <v>14.8031839</v>
      </c>
      <c r="I27" s="41">
        <f t="shared" si="17"/>
        <v>18.59114094</v>
      </c>
      <c r="J27" s="41">
        <f t="shared" si="17"/>
        <v>19.1103377</v>
      </c>
      <c r="K27" s="41">
        <f t="shared" si="17"/>
        <v>28.14513334</v>
      </c>
      <c r="L27" s="41">
        <f t="shared" si="17"/>
        <v>17.88041467</v>
      </c>
      <c r="M27" s="41">
        <f t="shared" si="17"/>
        <v>13.97801422</v>
      </c>
      <c r="N27" s="41">
        <f t="shared" si="17"/>
        <v>4.737864477</v>
      </c>
      <c r="O27" s="41">
        <f t="shared" si="17"/>
        <v>16.77663096</v>
      </c>
    </row>
    <row r="28" ht="18.75" customHeight="1">
      <c r="B28" s="40" t="s">
        <v>43</v>
      </c>
      <c r="C28" s="41">
        <f t="shared" ref="C28:O28" si="18">((C26)/C10)*100</f>
        <v>45.02779231</v>
      </c>
      <c r="D28" s="41">
        <f t="shared" si="18"/>
        <v>57.03700621</v>
      </c>
      <c r="E28" s="41">
        <f t="shared" si="18"/>
        <v>40.81261587</v>
      </c>
      <c r="F28" s="41">
        <f t="shared" si="18"/>
        <v>55.59204704</v>
      </c>
      <c r="G28" s="41">
        <f t="shared" si="18"/>
        <v>49.1159938</v>
      </c>
      <c r="H28" s="41">
        <f t="shared" si="18"/>
        <v>42.9292333</v>
      </c>
      <c r="I28" s="41">
        <f t="shared" si="18"/>
        <v>53.91430872</v>
      </c>
      <c r="J28" s="41">
        <f t="shared" si="18"/>
        <v>55.41997934</v>
      </c>
      <c r="K28" s="41">
        <f t="shared" si="18"/>
        <v>81.62088669</v>
      </c>
      <c r="L28" s="41">
        <f t="shared" si="18"/>
        <v>51.85320254</v>
      </c>
      <c r="M28" s="41">
        <f t="shared" si="18"/>
        <v>40.53624125</v>
      </c>
      <c r="N28" s="41">
        <f t="shared" si="18"/>
        <v>13.73980698</v>
      </c>
      <c r="O28" s="41">
        <f t="shared" si="18"/>
        <v>48.65222977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ht="28.5" customHeight="1">
      <c r="B30" s="39" t="s">
        <v>45</v>
      </c>
      <c r="C30" s="27">
        <f t="shared" ref="C30:O30" si="19">C6-(0.4*C7)+C19-C21</f>
        <v>1486512.046</v>
      </c>
      <c r="D30" s="27">
        <f t="shared" si="19"/>
        <v>5250916.178</v>
      </c>
      <c r="E30" s="27">
        <f t="shared" si="19"/>
        <v>1416577.819</v>
      </c>
      <c r="F30" s="27">
        <f t="shared" si="19"/>
        <v>1447121.497</v>
      </c>
      <c r="G30" s="27">
        <f t="shared" si="19"/>
        <v>1554290.973</v>
      </c>
      <c r="H30" s="27">
        <f t="shared" si="19"/>
        <v>902347.8896</v>
      </c>
      <c r="I30" s="27">
        <f t="shared" si="19"/>
        <v>318456.9558</v>
      </c>
      <c r="J30" s="27">
        <f t="shared" si="19"/>
        <v>537701.0017</v>
      </c>
      <c r="K30" s="27">
        <f t="shared" si="19"/>
        <v>53033.24148</v>
      </c>
      <c r="L30" s="27">
        <f t="shared" si="19"/>
        <v>614484.7883</v>
      </c>
      <c r="M30" s="27">
        <f t="shared" si="19"/>
        <v>139392.0864</v>
      </c>
      <c r="N30" s="27">
        <f t="shared" si="19"/>
        <v>687.1968213</v>
      </c>
      <c r="O30" s="27">
        <f t="shared" si="19"/>
        <v>13721521.67</v>
      </c>
    </row>
    <row r="31" ht="18.75" customHeight="1">
      <c r="B31" s="40" t="s">
        <v>42</v>
      </c>
      <c r="C31" s="41">
        <f t="shared" ref="C31:O31" si="20">C30/C17</f>
        <v>4.549114251</v>
      </c>
      <c r="D31" s="41">
        <f t="shared" si="20"/>
        <v>11.78595764</v>
      </c>
      <c r="E31" s="41">
        <f t="shared" si="20"/>
        <v>3.406515796</v>
      </c>
      <c r="F31" s="41">
        <f t="shared" si="20"/>
        <v>5.527572873</v>
      </c>
      <c r="G31" s="41">
        <f t="shared" si="20"/>
        <v>6.362424744</v>
      </c>
      <c r="H31" s="41">
        <f t="shared" si="20"/>
        <v>5.120615333</v>
      </c>
      <c r="I31" s="41">
        <f t="shared" si="20"/>
        <v>3.901248951</v>
      </c>
      <c r="J31" s="41">
        <f t="shared" si="20"/>
        <v>3.821052679</v>
      </c>
      <c r="K31" s="41">
        <f t="shared" si="20"/>
        <v>27.96386124</v>
      </c>
      <c r="L31" s="41">
        <f t="shared" si="20"/>
        <v>4.075928215</v>
      </c>
      <c r="M31" s="41">
        <f t="shared" si="20"/>
        <v>4.823383138</v>
      </c>
      <c r="N31" s="41">
        <f t="shared" si="20"/>
        <v>0.01259206062</v>
      </c>
      <c r="O31" s="41">
        <f t="shared" si="20"/>
        <v>5.891778833</v>
      </c>
    </row>
    <row r="32" ht="18.75" customHeight="1">
      <c r="B32" s="40" t="s">
        <v>43</v>
      </c>
      <c r="C32" s="41">
        <f t="shared" ref="C32:O32" si="21">((C30/C10)*100)</f>
        <v>13.19243133</v>
      </c>
      <c r="D32" s="41">
        <f t="shared" si="21"/>
        <v>34.17927714</v>
      </c>
      <c r="E32" s="41">
        <f t="shared" si="21"/>
        <v>9.878895807</v>
      </c>
      <c r="F32" s="41">
        <f t="shared" si="21"/>
        <v>16.02996133</v>
      </c>
      <c r="G32" s="41">
        <f t="shared" si="21"/>
        <v>18.45103176</v>
      </c>
      <c r="H32" s="41">
        <f t="shared" si="21"/>
        <v>14.84978447</v>
      </c>
      <c r="I32" s="41">
        <f t="shared" si="21"/>
        <v>11.31362196</v>
      </c>
      <c r="J32" s="41">
        <f t="shared" si="21"/>
        <v>11.08105277</v>
      </c>
      <c r="K32" s="41">
        <f t="shared" si="21"/>
        <v>81.09519759</v>
      </c>
      <c r="L32" s="41">
        <f t="shared" si="21"/>
        <v>11.82019182</v>
      </c>
      <c r="M32" s="41">
        <f t="shared" si="21"/>
        <v>13.9878111</v>
      </c>
      <c r="N32" s="41">
        <f t="shared" si="21"/>
        <v>0.0365169758</v>
      </c>
      <c r="O32" s="41">
        <f t="shared" si="21"/>
        <v>17.08615861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B78" s="51" t="s">
        <v>48</v>
      </c>
      <c r="O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4" width="8.71"/>
    <col customWidth="1" min="5" max="5" width="19.71"/>
    <col customWidth="1" min="6" max="9" width="8.71"/>
    <col customWidth="1" min="10" max="10" width="12.43"/>
    <col customWidth="1" hidden="1" min="11" max="11" width="8.71"/>
    <col customWidth="1" min="12" max="13" width="8.71"/>
    <col customWidth="1" min="14" max="14" width="9.86"/>
    <col customWidth="1" min="15" max="15" width="19.71"/>
    <col customWidth="1" min="16" max="31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7.0" customHeight="1">
      <c r="A2" s="7"/>
      <c r="B2" s="8" t="s">
        <v>296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</row>
    <row r="4" ht="18.0" customHeight="1">
      <c r="A4" s="7"/>
      <c r="B4" s="12" t="s">
        <v>20</v>
      </c>
      <c r="C4" s="74">
        <f t="shared" ref="C4:O4" si="1">+Q4</f>
        <v>34676692.14</v>
      </c>
      <c r="D4" s="74">
        <f t="shared" si="1"/>
        <v>52523041.58</v>
      </c>
      <c r="E4" s="74">
        <f t="shared" si="1"/>
        <v>42166430.63</v>
      </c>
      <c r="F4" s="74">
        <f t="shared" si="1"/>
        <v>30301421.27</v>
      </c>
      <c r="G4" s="74">
        <f t="shared" si="1"/>
        <v>25085619.24</v>
      </c>
      <c r="H4" s="74">
        <f t="shared" si="1"/>
        <v>20116745.64</v>
      </c>
      <c r="I4" s="74">
        <f t="shared" si="1"/>
        <v>13871182.64</v>
      </c>
      <c r="J4" s="74">
        <f t="shared" si="1"/>
        <v>21441260.23</v>
      </c>
      <c r="K4" s="74">
        <f t="shared" si="1"/>
        <v>207479.957</v>
      </c>
      <c r="L4" s="74">
        <f t="shared" si="1"/>
        <v>23409167.15</v>
      </c>
      <c r="M4" s="74">
        <f t="shared" si="1"/>
        <v>5316851.534</v>
      </c>
      <c r="N4" s="74">
        <f t="shared" si="1"/>
        <v>10871719.25</v>
      </c>
      <c r="O4" s="74">
        <f t="shared" si="1"/>
        <v>279987611.2</v>
      </c>
      <c r="Q4" s="64">
        <v>3.467669213679E7</v>
      </c>
      <c r="R4" s="13">
        <v>5.2523041577410005E7</v>
      </c>
      <c r="S4" s="13">
        <v>4.216643063484E7</v>
      </c>
      <c r="T4" s="13">
        <v>3.030142126511E7</v>
      </c>
      <c r="U4" s="13">
        <v>2.508561923672E7</v>
      </c>
      <c r="V4" s="13">
        <v>2.011674563808E7</v>
      </c>
      <c r="W4" s="13">
        <v>1.3871182641479999E7</v>
      </c>
      <c r="X4" s="13">
        <v>2.144126022978E7</v>
      </c>
      <c r="Y4" s="13">
        <v>207479.95703</v>
      </c>
      <c r="Z4" s="13">
        <v>2.340916715027E7</v>
      </c>
      <c r="AA4" s="13">
        <v>5316851.533770001</v>
      </c>
      <c r="AB4" s="13">
        <v>1.0871719247399999E7</v>
      </c>
      <c r="AC4" s="13">
        <v>2.7998761124868E8</v>
      </c>
      <c r="AD4" s="13">
        <v>0.0</v>
      </c>
      <c r="AE4" s="13">
        <v>0.0</v>
      </c>
    </row>
    <row r="5" ht="18.0" customHeight="1">
      <c r="A5" s="7"/>
      <c r="B5" s="12" t="s">
        <v>21</v>
      </c>
      <c r="C5" s="75">
        <f t="shared" ref="C5:O5" si="2">C6+C8-(C7*0.4)-(C9*0.3)</f>
        <v>7246448.295</v>
      </c>
      <c r="D5" s="75">
        <f t="shared" si="2"/>
        <v>13153704.59</v>
      </c>
      <c r="E5" s="75">
        <f t="shared" si="2"/>
        <v>8762227.913</v>
      </c>
      <c r="F5" s="75">
        <f t="shared" si="2"/>
        <v>6192104.174</v>
      </c>
      <c r="G5" s="75">
        <f t="shared" si="2"/>
        <v>5269493.761</v>
      </c>
      <c r="H5" s="75">
        <f t="shared" si="2"/>
        <v>3852875.144</v>
      </c>
      <c r="I5" s="75">
        <f t="shared" si="2"/>
        <v>2308110.988</v>
      </c>
      <c r="J5" s="75">
        <f t="shared" si="2"/>
        <v>3678424.124</v>
      </c>
      <c r="K5" s="75">
        <f t="shared" si="2"/>
        <v>53542.74807</v>
      </c>
      <c r="L5" s="75">
        <f t="shared" si="2"/>
        <v>4320644.419</v>
      </c>
      <c r="M5" s="75">
        <f t="shared" si="2"/>
        <v>666356.5003</v>
      </c>
      <c r="N5" s="75">
        <f t="shared" si="2"/>
        <v>785161.5223</v>
      </c>
      <c r="O5" s="75">
        <f t="shared" si="2"/>
        <v>56289094.18</v>
      </c>
      <c r="Q5" s="13">
        <v>4112982.9418</v>
      </c>
      <c r="R5" s="13">
        <v>1.01536999016E7</v>
      </c>
      <c r="S5" s="13">
        <v>3988309.59063</v>
      </c>
      <c r="T5" s="13">
        <v>3809116.6959499996</v>
      </c>
      <c r="U5" s="13">
        <v>3498176.39108</v>
      </c>
      <c r="V5" s="13">
        <v>2342855.45956</v>
      </c>
      <c r="W5" s="13">
        <v>1155438.63002</v>
      </c>
      <c r="X5" s="13">
        <v>1974429.30861</v>
      </c>
      <c r="Y5" s="13">
        <v>71496.19324</v>
      </c>
      <c r="Z5" s="13">
        <v>2575135.4121</v>
      </c>
      <c r="AA5" s="13">
        <v>440729.92496</v>
      </c>
      <c r="AB5" s="13">
        <v>618358.868</v>
      </c>
      <c r="AC5" s="13">
        <v>3.474072931755E7</v>
      </c>
      <c r="AD5" s="13">
        <v>0.0</v>
      </c>
      <c r="AE5" s="13">
        <v>0.0</v>
      </c>
    </row>
    <row r="6" ht="18.0" customHeight="1">
      <c r="A6" s="7"/>
      <c r="B6" s="17" t="s">
        <v>22</v>
      </c>
      <c r="C6" s="76">
        <f t="shared" ref="C6:O6" si="3">+Q5</f>
        <v>4112982.942</v>
      </c>
      <c r="D6" s="76">
        <f t="shared" si="3"/>
        <v>10153699.9</v>
      </c>
      <c r="E6" s="76">
        <f t="shared" si="3"/>
        <v>3988309.591</v>
      </c>
      <c r="F6" s="76">
        <f t="shared" si="3"/>
        <v>3809116.696</v>
      </c>
      <c r="G6" s="76">
        <f t="shared" si="3"/>
        <v>3498176.391</v>
      </c>
      <c r="H6" s="76">
        <f t="shared" si="3"/>
        <v>2342855.46</v>
      </c>
      <c r="I6" s="76">
        <f t="shared" si="3"/>
        <v>1155438.63</v>
      </c>
      <c r="J6" s="76">
        <f t="shared" si="3"/>
        <v>1974429.309</v>
      </c>
      <c r="K6" s="76">
        <f t="shared" si="3"/>
        <v>71496.19324</v>
      </c>
      <c r="L6" s="76">
        <f t="shared" si="3"/>
        <v>2575135.412</v>
      </c>
      <c r="M6" s="76">
        <f t="shared" si="3"/>
        <v>440729.925</v>
      </c>
      <c r="N6" s="76">
        <f t="shared" si="3"/>
        <v>618358.868</v>
      </c>
      <c r="O6" s="76">
        <f t="shared" si="3"/>
        <v>34740729.32</v>
      </c>
      <c r="Q6" s="13">
        <v>2369986.15924</v>
      </c>
      <c r="R6" s="13">
        <v>7325084.17008</v>
      </c>
      <c r="S6" s="13">
        <v>2313985.7130500004</v>
      </c>
      <c r="T6" s="13">
        <v>2577345.11182</v>
      </c>
      <c r="U6" s="13">
        <v>2501291.7042199997</v>
      </c>
      <c r="V6" s="13">
        <v>1197285.31222</v>
      </c>
      <c r="W6" s="13">
        <v>494779.10019</v>
      </c>
      <c r="X6" s="13">
        <v>1183151.53244</v>
      </c>
      <c r="Y6" s="13">
        <v>51230.062159999994</v>
      </c>
      <c r="Z6" s="13">
        <v>1941906.6113699998</v>
      </c>
      <c r="AA6" s="13">
        <v>262316.1559</v>
      </c>
      <c r="AB6" s="13">
        <v>186730.0</v>
      </c>
      <c r="AC6" s="13">
        <v>2.2405091632689998E7</v>
      </c>
      <c r="AD6" s="13">
        <v>0.0</v>
      </c>
      <c r="AE6" s="13">
        <v>0.0</v>
      </c>
    </row>
    <row r="7" ht="18.0" customHeight="1">
      <c r="A7" s="7"/>
      <c r="B7" s="19" t="s">
        <v>23</v>
      </c>
      <c r="C7" s="76">
        <f t="shared" ref="C7:O7" si="4">+Q6</f>
        <v>2369986.159</v>
      </c>
      <c r="D7" s="76">
        <f t="shared" si="4"/>
        <v>7325084.17</v>
      </c>
      <c r="E7" s="76">
        <f t="shared" si="4"/>
        <v>2313985.713</v>
      </c>
      <c r="F7" s="76">
        <f t="shared" si="4"/>
        <v>2577345.112</v>
      </c>
      <c r="G7" s="76">
        <f t="shared" si="4"/>
        <v>2501291.704</v>
      </c>
      <c r="H7" s="76">
        <f t="shared" si="4"/>
        <v>1197285.312</v>
      </c>
      <c r="I7" s="76">
        <f t="shared" si="4"/>
        <v>494779.1002</v>
      </c>
      <c r="J7" s="76">
        <f t="shared" si="4"/>
        <v>1183151.532</v>
      </c>
      <c r="K7" s="76">
        <f t="shared" si="4"/>
        <v>51230.06216</v>
      </c>
      <c r="L7" s="76">
        <f t="shared" si="4"/>
        <v>1941906.611</v>
      </c>
      <c r="M7" s="76">
        <f t="shared" si="4"/>
        <v>262316.1559</v>
      </c>
      <c r="N7" s="76">
        <f t="shared" si="4"/>
        <v>186730</v>
      </c>
      <c r="O7" s="76">
        <f t="shared" si="4"/>
        <v>22405091.63</v>
      </c>
      <c r="Q7" s="13">
        <v>4271865.0422600005</v>
      </c>
      <c r="R7" s="13">
        <v>6336850.845930001</v>
      </c>
      <c r="S7" s="13">
        <v>5896046.24779</v>
      </c>
      <c r="T7" s="13">
        <v>3583153.37882</v>
      </c>
      <c r="U7" s="13">
        <v>2868268.85464</v>
      </c>
      <c r="V7" s="13">
        <v>2081440.9639400002</v>
      </c>
      <c r="W7" s="13">
        <v>1381728.96936</v>
      </c>
      <c r="X7" s="13">
        <v>2243043.81843</v>
      </c>
      <c r="Y7" s="13">
        <v>3479.20766</v>
      </c>
      <c r="Z7" s="13">
        <v>2585899.37512</v>
      </c>
      <c r="AA7" s="13">
        <v>358522.33654000005</v>
      </c>
      <c r="AB7" s="13">
        <v>241494.65431</v>
      </c>
      <c r="AC7" s="13">
        <v>3.18517936948E7</v>
      </c>
      <c r="AD7" s="13">
        <v>0.0</v>
      </c>
      <c r="AE7" s="13">
        <v>0.0</v>
      </c>
    </row>
    <row r="8" ht="18.0" customHeight="1">
      <c r="A8" s="7"/>
      <c r="B8" s="17" t="s">
        <v>24</v>
      </c>
      <c r="C8" s="76">
        <f t="shared" ref="C8:O8" si="5">+Q7</f>
        <v>4271865.042</v>
      </c>
      <c r="D8" s="76">
        <f t="shared" si="5"/>
        <v>6336850.846</v>
      </c>
      <c r="E8" s="76">
        <f t="shared" si="5"/>
        <v>5896046.248</v>
      </c>
      <c r="F8" s="76">
        <f t="shared" si="5"/>
        <v>3583153.379</v>
      </c>
      <c r="G8" s="76">
        <f t="shared" si="5"/>
        <v>2868268.855</v>
      </c>
      <c r="H8" s="76">
        <f t="shared" si="5"/>
        <v>2081440.964</v>
      </c>
      <c r="I8" s="76">
        <f t="shared" si="5"/>
        <v>1381728.969</v>
      </c>
      <c r="J8" s="76">
        <f t="shared" si="5"/>
        <v>2243043.818</v>
      </c>
      <c r="K8" s="76">
        <f t="shared" si="5"/>
        <v>3479.20766</v>
      </c>
      <c r="L8" s="76">
        <f t="shared" si="5"/>
        <v>2585899.375</v>
      </c>
      <c r="M8" s="76">
        <f t="shared" si="5"/>
        <v>358522.3365</v>
      </c>
      <c r="N8" s="76">
        <f t="shared" si="5"/>
        <v>241494.6543</v>
      </c>
      <c r="O8" s="76">
        <f t="shared" si="5"/>
        <v>31851793.69</v>
      </c>
      <c r="Q8" s="13">
        <v>634684.08582</v>
      </c>
      <c r="R8" s="13">
        <v>1356041.63014</v>
      </c>
      <c r="S8" s="13">
        <v>655112.1331900001</v>
      </c>
      <c r="T8" s="13">
        <v>564092.85508</v>
      </c>
      <c r="U8" s="13">
        <v>321449.34194</v>
      </c>
      <c r="V8" s="13">
        <v>308357.18172000005</v>
      </c>
      <c r="W8" s="13">
        <v>103816.57095000001</v>
      </c>
      <c r="X8" s="13">
        <v>219294.63279</v>
      </c>
      <c r="Y8" s="13">
        <v>3135.4265499999997</v>
      </c>
      <c r="Z8" s="13">
        <v>212092.41258</v>
      </c>
      <c r="AA8" s="13">
        <v>93230.99612000001</v>
      </c>
      <c r="AB8" s="13">
        <v>0.0</v>
      </c>
      <c r="AC8" s="13">
        <v>4471307.26688</v>
      </c>
      <c r="AD8" s="13">
        <v>0.0</v>
      </c>
      <c r="AE8" s="13">
        <v>0.0</v>
      </c>
    </row>
    <row r="9" ht="18.0" customHeight="1">
      <c r="A9" s="7"/>
      <c r="B9" s="19" t="s">
        <v>25</v>
      </c>
      <c r="C9" s="76">
        <f t="shared" ref="C9:O9" si="6">+Q8</f>
        <v>634684.0858</v>
      </c>
      <c r="D9" s="76">
        <f t="shared" si="6"/>
        <v>1356041.63</v>
      </c>
      <c r="E9" s="76">
        <f t="shared" si="6"/>
        <v>655112.1332</v>
      </c>
      <c r="F9" s="76">
        <f t="shared" si="6"/>
        <v>564092.8551</v>
      </c>
      <c r="G9" s="76">
        <f t="shared" si="6"/>
        <v>321449.3419</v>
      </c>
      <c r="H9" s="76">
        <f t="shared" si="6"/>
        <v>308357.1817</v>
      </c>
      <c r="I9" s="76">
        <f t="shared" si="6"/>
        <v>103816.571</v>
      </c>
      <c r="J9" s="76">
        <f t="shared" si="6"/>
        <v>219294.6328</v>
      </c>
      <c r="K9" s="76">
        <f t="shared" si="6"/>
        <v>3135.42655</v>
      </c>
      <c r="L9" s="76">
        <f t="shared" si="6"/>
        <v>212092.4126</v>
      </c>
      <c r="M9" s="76">
        <f t="shared" si="6"/>
        <v>93230.99612</v>
      </c>
      <c r="N9" s="76">
        <f t="shared" si="6"/>
        <v>0</v>
      </c>
      <c r="O9" s="76">
        <f t="shared" si="6"/>
        <v>4471307.267</v>
      </c>
      <c r="Q9" s="13">
        <v>4710019.46241</v>
      </c>
      <c r="R9" s="13">
        <v>4859678.74088</v>
      </c>
      <c r="S9" s="13">
        <v>5223206.55433</v>
      </c>
      <c r="T9" s="13">
        <v>4856785.54603</v>
      </c>
      <c r="U9" s="13">
        <v>3718767.9866799996</v>
      </c>
      <c r="V9" s="13">
        <v>2396843.6602800004</v>
      </c>
      <c r="W9" s="13">
        <v>1126395.11508</v>
      </c>
      <c r="X9" s="13">
        <v>13025.76159</v>
      </c>
      <c r="Y9" s="13">
        <v>35632.29833</v>
      </c>
      <c r="Z9" s="13">
        <v>1128312.60039</v>
      </c>
      <c r="AA9" s="13">
        <v>493325.53670999996</v>
      </c>
      <c r="AB9" s="13">
        <v>33512.69087</v>
      </c>
      <c r="AC9" s="13">
        <v>2.8595505953580003E7</v>
      </c>
      <c r="AD9" s="13">
        <v>0.0</v>
      </c>
      <c r="AE9" s="13">
        <v>0.0</v>
      </c>
    </row>
    <row r="10" ht="18.0" customHeight="1">
      <c r="A10" s="7"/>
      <c r="B10" s="12" t="s">
        <v>26</v>
      </c>
      <c r="C10" s="75">
        <f t="shared" ref="C10:O10" si="7">SUM(C11:C13)</f>
        <v>11877274.98</v>
      </c>
      <c r="D10" s="75">
        <f t="shared" si="7"/>
        <v>18413530.72</v>
      </c>
      <c r="E10" s="75">
        <f t="shared" si="7"/>
        <v>15175759.89</v>
      </c>
      <c r="F10" s="75">
        <f t="shared" si="7"/>
        <v>9790864.467</v>
      </c>
      <c r="G10" s="75">
        <f t="shared" si="7"/>
        <v>8768142.789</v>
      </c>
      <c r="H10" s="75">
        <f t="shared" si="7"/>
        <v>6225183.362</v>
      </c>
      <c r="I10" s="75">
        <f t="shared" si="7"/>
        <v>3009935.027</v>
      </c>
      <c r="J10" s="75">
        <f t="shared" si="7"/>
        <v>5067809.075</v>
      </c>
      <c r="K10" s="75">
        <f t="shared" si="7"/>
        <v>60700.04188</v>
      </c>
      <c r="L10" s="75">
        <f t="shared" si="7"/>
        <v>5599842.042</v>
      </c>
      <c r="M10" s="75">
        <f t="shared" si="7"/>
        <v>1088774.371</v>
      </c>
      <c r="N10" s="75">
        <f t="shared" si="7"/>
        <v>1969459.171</v>
      </c>
      <c r="O10" s="75">
        <f t="shared" si="7"/>
        <v>87047275.94</v>
      </c>
      <c r="Q10" s="13">
        <v>7167039.36761</v>
      </c>
      <c r="R10" s="52">
        <v>1.355385197946E7</v>
      </c>
      <c r="S10" s="13">
        <v>9948627.14934</v>
      </c>
      <c r="T10" s="13">
        <v>4932067.58652</v>
      </c>
      <c r="U10" s="13">
        <v>5048321.32297</v>
      </c>
      <c r="V10" s="13">
        <v>3828289.63448</v>
      </c>
      <c r="W10" s="13">
        <v>1883511.3530899999</v>
      </c>
      <c r="X10" s="13">
        <v>5054266.77125</v>
      </c>
      <c r="Y10" s="13">
        <v>20278.280440000002</v>
      </c>
      <c r="Z10" s="13">
        <v>4471355.670689999</v>
      </c>
      <c r="AA10" s="13">
        <v>594918.02767</v>
      </c>
      <c r="AB10" s="13">
        <v>1935714.58976</v>
      </c>
      <c r="AC10" s="13">
        <v>5.8438241733279996E7</v>
      </c>
      <c r="AD10" s="13">
        <v>0.0</v>
      </c>
      <c r="AE10" s="13">
        <v>0.0</v>
      </c>
    </row>
    <row r="11" ht="18.0" customHeight="1">
      <c r="A11" s="7"/>
      <c r="B11" s="17" t="s">
        <v>27</v>
      </c>
      <c r="C11" s="76">
        <f t="shared" ref="C11:O11" si="8">+Q9</f>
        <v>4710019.462</v>
      </c>
      <c r="D11" s="76">
        <f t="shared" si="8"/>
        <v>4859678.741</v>
      </c>
      <c r="E11" s="76">
        <f t="shared" si="8"/>
        <v>5223206.554</v>
      </c>
      <c r="F11" s="76">
        <f t="shared" si="8"/>
        <v>4856785.546</v>
      </c>
      <c r="G11" s="76">
        <f t="shared" si="8"/>
        <v>3718767.987</v>
      </c>
      <c r="H11" s="76">
        <f t="shared" si="8"/>
        <v>2396843.66</v>
      </c>
      <c r="I11" s="76">
        <f t="shared" si="8"/>
        <v>1126395.115</v>
      </c>
      <c r="J11" s="76">
        <f t="shared" si="8"/>
        <v>13025.76159</v>
      </c>
      <c r="K11" s="76">
        <f t="shared" si="8"/>
        <v>35632.29833</v>
      </c>
      <c r="L11" s="76">
        <f t="shared" si="8"/>
        <v>1128312.6</v>
      </c>
      <c r="M11" s="76">
        <f t="shared" si="8"/>
        <v>493325.5367</v>
      </c>
      <c r="N11" s="76">
        <f t="shared" si="8"/>
        <v>33512.69087</v>
      </c>
      <c r="O11" s="76">
        <f t="shared" si="8"/>
        <v>28595505.95</v>
      </c>
      <c r="Q11" s="13">
        <v>216.14817000000002</v>
      </c>
      <c r="R11" s="13">
        <v>0.0</v>
      </c>
      <c r="S11" s="13">
        <v>3926.1866400000004</v>
      </c>
      <c r="T11" s="13">
        <v>2011.3348500000002</v>
      </c>
      <c r="U11" s="13">
        <v>1053.47888</v>
      </c>
      <c r="V11" s="13">
        <v>50.06764</v>
      </c>
      <c r="W11" s="13">
        <v>28.55866</v>
      </c>
      <c r="X11" s="13">
        <v>516.54247</v>
      </c>
      <c r="Y11" s="13">
        <v>4789.463110000001</v>
      </c>
      <c r="Z11" s="13">
        <v>173.77081</v>
      </c>
      <c r="AA11" s="13">
        <v>530.80696</v>
      </c>
      <c r="AB11" s="13">
        <v>231.89044</v>
      </c>
      <c r="AC11" s="13">
        <v>13528.24863</v>
      </c>
      <c r="AD11" s="13">
        <v>0.0</v>
      </c>
      <c r="AE11" s="13">
        <v>0.0</v>
      </c>
    </row>
    <row r="12" ht="18.0" customHeight="1">
      <c r="A12" s="7"/>
      <c r="B12" s="17" t="s">
        <v>28</v>
      </c>
      <c r="C12" s="76">
        <f t="shared" ref="C12:O12" si="9">+Q10</f>
        <v>7167039.368</v>
      </c>
      <c r="D12" s="76">
        <f t="shared" si="9"/>
        <v>13553851.98</v>
      </c>
      <c r="E12" s="76">
        <f t="shared" si="9"/>
        <v>9948627.149</v>
      </c>
      <c r="F12" s="76">
        <f t="shared" si="9"/>
        <v>4932067.587</v>
      </c>
      <c r="G12" s="76">
        <f t="shared" si="9"/>
        <v>5048321.323</v>
      </c>
      <c r="H12" s="76">
        <f t="shared" si="9"/>
        <v>3828289.634</v>
      </c>
      <c r="I12" s="76">
        <f t="shared" si="9"/>
        <v>1883511.353</v>
      </c>
      <c r="J12" s="76">
        <f t="shared" si="9"/>
        <v>5054266.771</v>
      </c>
      <c r="K12" s="76">
        <f t="shared" si="9"/>
        <v>20278.28044</v>
      </c>
      <c r="L12" s="76">
        <f t="shared" si="9"/>
        <v>4471355.671</v>
      </c>
      <c r="M12" s="76">
        <f t="shared" si="9"/>
        <v>594918.0277</v>
      </c>
      <c r="N12" s="76">
        <f t="shared" si="9"/>
        <v>1935714.59</v>
      </c>
      <c r="O12" s="76">
        <f t="shared" si="9"/>
        <v>58438241.73</v>
      </c>
    </row>
    <row r="13" ht="20.25" customHeight="1">
      <c r="A13" s="7"/>
      <c r="B13" s="17" t="s">
        <v>348</v>
      </c>
      <c r="C13" s="76">
        <f t="shared" ref="C13:O13" si="10">+Q11</f>
        <v>216.14817</v>
      </c>
      <c r="D13" s="76">
        <f t="shared" si="10"/>
        <v>0</v>
      </c>
      <c r="E13" s="76">
        <f t="shared" si="10"/>
        <v>3926.18664</v>
      </c>
      <c r="F13" s="76">
        <f t="shared" si="10"/>
        <v>2011.33485</v>
      </c>
      <c r="G13" s="76">
        <f t="shared" si="10"/>
        <v>1053.47888</v>
      </c>
      <c r="H13" s="76">
        <f t="shared" si="10"/>
        <v>50.06764</v>
      </c>
      <c r="I13" s="76">
        <f t="shared" si="10"/>
        <v>28.55866</v>
      </c>
      <c r="J13" s="76">
        <f t="shared" si="10"/>
        <v>516.54247</v>
      </c>
      <c r="K13" s="76">
        <f t="shared" si="10"/>
        <v>4789.46311</v>
      </c>
      <c r="L13" s="76">
        <f t="shared" si="10"/>
        <v>173.77081</v>
      </c>
      <c r="M13" s="76">
        <f t="shared" si="10"/>
        <v>530.80696</v>
      </c>
      <c r="N13" s="76">
        <f t="shared" si="10"/>
        <v>231.89044</v>
      </c>
      <c r="O13" s="76">
        <f t="shared" si="10"/>
        <v>13528.24863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ht="30.0" customHeight="1">
      <c r="B15" s="10" t="s">
        <v>30</v>
      </c>
      <c r="C15" s="10" t="str">
        <f t="shared" ref="C15:O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BPR</v>
      </c>
      <c r="O15" s="10" t="str">
        <f t="shared" si="11"/>
        <v>TOTAL SISTEMA</v>
      </c>
    </row>
    <row r="16" ht="19.5" customHeight="1">
      <c r="B16" s="19" t="s">
        <v>349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</row>
    <row r="17" ht="19.5" customHeight="1">
      <c r="B17" s="26" t="s">
        <v>32</v>
      </c>
      <c r="C17" s="27">
        <f t="shared" ref="C17:O17" si="12">C16*C10</f>
        <v>344440.9744</v>
      </c>
      <c r="D17" s="27">
        <f t="shared" si="12"/>
        <v>533992.3909</v>
      </c>
      <c r="E17" s="27">
        <f t="shared" si="12"/>
        <v>440097.0368</v>
      </c>
      <c r="F17" s="27">
        <f t="shared" si="12"/>
        <v>283935.0696</v>
      </c>
      <c r="G17" s="27">
        <f t="shared" si="12"/>
        <v>254276.1409</v>
      </c>
      <c r="H17" s="27">
        <f t="shared" si="12"/>
        <v>180530.3175</v>
      </c>
      <c r="I17" s="27">
        <f t="shared" si="12"/>
        <v>87288.11578</v>
      </c>
      <c r="J17" s="27">
        <f t="shared" si="12"/>
        <v>146966.4632</v>
      </c>
      <c r="K17" s="27">
        <f t="shared" si="12"/>
        <v>1760.301215</v>
      </c>
      <c r="L17" s="27">
        <f t="shared" si="12"/>
        <v>162395.4192</v>
      </c>
      <c r="M17" s="27">
        <f t="shared" si="12"/>
        <v>31574.45677</v>
      </c>
      <c r="N17" s="27">
        <f t="shared" si="12"/>
        <v>57114.31596</v>
      </c>
      <c r="O17" s="27">
        <f t="shared" si="12"/>
        <v>2524371.002</v>
      </c>
    </row>
    <row r="18" ht="29.25" customHeight="1">
      <c r="B18" s="29" t="s">
        <v>350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</row>
    <row r="19" ht="21.0" customHeight="1">
      <c r="B19" s="26" t="s">
        <v>34</v>
      </c>
      <c r="C19" s="27">
        <f t="shared" ref="C19:O19" si="13">C9*C18</f>
        <v>444278.8601</v>
      </c>
      <c r="D19" s="27">
        <f t="shared" si="13"/>
        <v>949229.1411</v>
      </c>
      <c r="E19" s="27">
        <f t="shared" si="13"/>
        <v>458578.4932</v>
      </c>
      <c r="F19" s="27">
        <f t="shared" si="13"/>
        <v>394864.9986</v>
      </c>
      <c r="G19" s="27">
        <f t="shared" si="13"/>
        <v>225014.5394</v>
      </c>
      <c r="H19" s="27">
        <f t="shared" si="13"/>
        <v>215850.0272</v>
      </c>
      <c r="I19" s="27">
        <f t="shared" si="13"/>
        <v>72671.59967</v>
      </c>
      <c r="J19" s="27">
        <f t="shared" si="13"/>
        <v>153506.243</v>
      </c>
      <c r="K19" s="27">
        <f t="shared" si="13"/>
        <v>2194.798585</v>
      </c>
      <c r="L19" s="27">
        <f t="shared" si="13"/>
        <v>148464.6888</v>
      </c>
      <c r="M19" s="27">
        <f t="shared" si="13"/>
        <v>65261.69728</v>
      </c>
      <c r="N19" s="27">
        <f t="shared" si="13"/>
        <v>0</v>
      </c>
      <c r="O19" s="27">
        <f t="shared" si="13"/>
        <v>3129915.087</v>
      </c>
    </row>
    <row r="20" ht="31.5" customHeight="1">
      <c r="B20" s="29" t="s">
        <v>351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R20" s="32"/>
    </row>
    <row r="21" ht="20.25" customHeight="1">
      <c r="B21" s="26" t="s">
        <v>36</v>
      </c>
      <c r="C21" s="27">
        <f t="shared" ref="C21:O21" si="14">C20*C4</f>
        <v>1629804.53</v>
      </c>
      <c r="D21" s="27">
        <f t="shared" si="14"/>
        <v>2468582.954</v>
      </c>
      <c r="E21" s="27">
        <f t="shared" si="14"/>
        <v>1981822.24</v>
      </c>
      <c r="F21" s="27">
        <f t="shared" si="14"/>
        <v>1424166.799</v>
      </c>
      <c r="G21" s="27">
        <f t="shared" si="14"/>
        <v>1179024.104</v>
      </c>
      <c r="H21" s="27">
        <f t="shared" si="14"/>
        <v>945487.045</v>
      </c>
      <c r="I21" s="27">
        <f t="shared" si="14"/>
        <v>651945.5841</v>
      </c>
      <c r="J21" s="27">
        <f t="shared" si="14"/>
        <v>1007739.231</v>
      </c>
      <c r="K21" s="27">
        <f t="shared" si="14"/>
        <v>9751.55798</v>
      </c>
      <c r="L21" s="27">
        <f t="shared" si="14"/>
        <v>1100230.856</v>
      </c>
      <c r="M21" s="27">
        <f t="shared" si="14"/>
        <v>249892.0221</v>
      </c>
      <c r="N21" s="27">
        <f t="shared" si="14"/>
        <v>510970.8046</v>
      </c>
      <c r="O21" s="27">
        <f t="shared" si="14"/>
        <v>13159417.73</v>
      </c>
    </row>
    <row r="22" ht="32.25" customHeight="1">
      <c r="B22" s="29" t="s">
        <v>352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ht="42.75" customHeight="1">
      <c r="B24" s="23" t="s">
        <v>39</v>
      </c>
      <c r="C24" s="23" t="str">
        <f t="shared" ref="C24:O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BPR</v>
      </c>
      <c r="O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ht="29.25" customHeight="1">
      <c r="B26" s="39" t="s">
        <v>41</v>
      </c>
      <c r="C26" s="27">
        <f t="shared" ref="C26:O26" si="16">C5-C21</f>
        <v>5616643.764</v>
      </c>
      <c r="D26" s="27">
        <f t="shared" si="16"/>
        <v>10685121.64</v>
      </c>
      <c r="E26" s="27">
        <f t="shared" si="16"/>
        <v>6780405.673</v>
      </c>
      <c r="F26" s="27">
        <f t="shared" si="16"/>
        <v>4767937.374</v>
      </c>
      <c r="G26" s="27">
        <f t="shared" si="16"/>
        <v>4090469.657</v>
      </c>
      <c r="H26" s="27">
        <f t="shared" si="16"/>
        <v>2907388.099</v>
      </c>
      <c r="I26" s="27">
        <f t="shared" si="16"/>
        <v>1656165.404</v>
      </c>
      <c r="J26" s="27">
        <f t="shared" si="16"/>
        <v>2670684.893</v>
      </c>
      <c r="K26" s="27">
        <f t="shared" si="16"/>
        <v>43791.19009</v>
      </c>
      <c r="L26" s="27">
        <f t="shared" si="16"/>
        <v>3220413.563</v>
      </c>
      <c r="M26" s="27">
        <f t="shared" si="16"/>
        <v>416464.4782</v>
      </c>
      <c r="N26" s="27">
        <f t="shared" si="16"/>
        <v>274190.7177</v>
      </c>
      <c r="O26" s="27">
        <f t="shared" si="16"/>
        <v>43129676.45</v>
      </c>
    </row>
    <row r="27" ht="18.75" customHeight="1">
      <c r="B27" s="40" t="s">
        <v>42</v>
      </c>
      <c r="C27" s="41">
        <f t="shared" ref="C27:O27" si="17">C26/C17</f>
        <v>16.3065494</v>
      </c>
      <c r="D27" s="41">
        <f t="shared" si="17"/>
        <v>20.00987621</v>
      </c>
      <c r="E27" s="41">
        <f t="shared" si="17"/>
        <v>15.40661515</v>
      </c>
      <c r="F27" s="41">
        <f t="shared" si="17"/>
        <v>16.79235109</v>
      </c>
      <c r="G27" s="41">
        <f t="shared" si="17"/>
        <v>16.08672227</v>
      </c>
      <c r="H27" s="41">
        <f t="shared" si="17"/>
        <v>16.10470828</v>
      </c>
      <c r="I27" s="41">
        <f t="shared" si="17"/>
        <v>18.97354971</v>
      </c>
      <c r="J27" s="41">
        <f t="shared" si="17"/>
        <v>18.17207025</v>
      </c>
      <c r="K27" s="41">
        <f t="shared" si="17"/>
        <v>24.87710042</v>
      </c>
      <c r="L27" s="41">
        <f t="shared" si="17"/>
        <v>19.83069214</v>
      </c>
      <c r="M27" s="41">
        <f t="shared" si="17"/>
        <v>13.18991745</v>
      </c>
      <c r="N27" s="41">
        <f t="shared" si="17"/>
        <v>4.800735386</v>
      </c>
      <c r="O27" s="41">
        <f t="shared" si="17"/>
        <v>17.08531607</v>
      </c>
    </row>
    <row r="28" ht="18.75" customHeight="1">
      <c r="B28" s="40" t="s">
        <v>43</v>
      </c>
      <c r="C28" s="41">
        <f t="shared" ref="C28:O28" si="18">((C26)/C10)*100</f>
        <v>47.28899326</v>
      </c>
      <c r="D28" s="41">
        <f t="shared" si="18"/>
        <v>58.028641</v>
      </c>
      <c r="E28" s="41">
        <f t="shared" si="18"/>
        <v>44.67918392</v>
      </c>
      <c r="F28" s="41">
        <f t="shared" si="18"/>
        <v>48.69781815</v>
      </c>
      <c r="G28" s="41">
        <f t="shared" si="18"/>
        <v>46.65149458</v>
      </c>
      <c r="H28" s="41">
        <f t="shared" si="18"/>
        <v>46.70365401</v>
      </c>
      <c r="I28" s="41">
        <f t="shared" si="18"/>
        <v>55.02329416</v>
      </c>
      <c r="J28" s="41">
        <f t="shared" si="18"/>
        <v>52.69900373</v>
      </c>
      <c r="K28" s="41">
        <f t="shared" si="18"/>
        <v>72.14359123</v>
      </c>
      <c r="L28" s="41">
        <f t="shared" si="18"/>
        <v>57.5090072</v>
      </c>
      <c r="M28" s="41">
        <f t="shared" si="18"/>
        <v>38.2507606</v>
      </c>
      <c r="N28" s="41">
        <f t="shared" si="18"/>
        <v>13.92213262</v>
      </c>
      <c r="O28" s="41">
        <f t="shared" si="18"/>
        <v>49.5474166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ht="28.5" customHeight="1">
      <c r="B30" s="39" t="s">
        <v>45</v>
      </c>
      <c r="C30" s="27">
        <f t="shared" ref="C30:O30" si="19">C6-(0.4*C7)+C19-C21</f>
        <v>1979462.808</v>
      </c>
      <c r="D30" s="27">
        <f t="shared" si="19"/>
        <v>5704312.421</v>
      </c>
      <c r="E30" s="27">
        <f t="shared" si="19"/>
        <v>1539471.559</v>
      </c>
      <c r="F30" s="27">
        <f t="shared" si="19"/>
        <v>1748876.85</v>
      </c>
      <c r="G30" s="27">
        <f t="shared" si="19"/>
        <v>1543650.145</v>
      </c>
      <c r="H30" s="27">
        <f t="shared" si="19"/>
        <v>1134304.317</v>
      </c>
      <c r="I30" s="27">
        <f t="shared" si="19"/>
        <v>378253.0055</v>
      </c>
      <c r="J30" s="27">
        <f t="shared" si="19"/>
        <v>646935.7078</v>
      </c>
      <c r="K30" s="27">
        <f t="shared" si="19"/>
        <v>43447.40898</v>
      </c>
      <c r="L30" s="27">
        <f t="shared" si="19"/>
        <v>846606.6003</v>
      </c>
      <c r="M30" s="27">
        <f t="shared" si="19"/>
        <v>151173.1378</v>
      </c>
      <c r="N30" s="27">
        <f t="shared" si="19"/>
        <v>32696.06337</v>
      </c>
      <c r="O30" s="27">
        <f t="shared" si="19"/>
        <v>15749190.02</v>
      </c>
    </row>
    <row r="31" ht="18.75" customHeight="1">
      <c r="B31" s="40" t="s">
        <v>42</v>
      </c>
      <c r="C31" s="41">
        <f t="shared" ref="C31:O31" si="20">C30/C17</f>
        <v>5.746885403</v>
      </c>
      <c r="D31" s="41">
        <f t="shared" si="20"/>
        <v>10.68238521</v>
      </c>
      <c r="E31" s="41">
        <f t="shared" si="20"/>
        <v>3.498027548</v>
      </c>
      <c r="F31" s="41">
        <f t="shared" si="20"/>
        <v>6.159425298</v>
      </c>
      <c r="G31" s="41">
        <f t="shared" si="20"/>
        <v>6.07076283</v>
      </c>
      <c r="H31" s="41">
        <f t="shared" si="20"/>
        <v>6.283179094</v>
      </c>
      <c r="I31" s="41">
        <f t="shared" si="20"/>
        <v>4.33338493</v>
      </c>
      <c r="J31" s="41">
        <f t="shared" si="20"/>
        <v>4.401927445</v>
      </c>
      <c r="K31" s="41">
        <f t="shared" si="20"/>
        <v>24.68180367</v>
      </c>
      <c r="L31" s="41">
        <f t="shared" si="20"/>
        <v>5.213241878</v>
      </c>
      <c r="M31" s="41">
        <f t="shared" si="20"/>
        <v>4.787830204</v>
      </c>
      <c r="N31" s="41">
        <f t="shared" si="20"/>
        <v>0.5724670395</v>
      </c>
      <c r="O31" s="41">
        <f t="shared" si="20"/>
        <v>6.238857129</v>
      </c>
    </row>
    <row r="32" ht="18.75" customHeight="1">
      <c r="B32" s="40" t="s">
        <v>43</v>
      </c>
      <c r="C32" s="41">
        <f t="shared" ref="C32:O32" si="21">((C30/C10)*100)</f>
        <v>16.66596767</v>
      </c>
      <c r="D32" s="41">
        <f t="shared" si="21"/>
        <v>30.97891712</v>
      </c>
      <c r="E32" s="41">
        <f t="shared" si="21"/>
        <v>10.14427989</v>
      </c>
      <c r="F32" s="41">
        <f t="shared" si="21"/>
        <v>17.86233336</v>
      </c>
      <c r="G32" s="41">
        <f t="shared" si="21"/>
        <v>17.60521221</v>
      </c>
      <c r="H32" s="41">
        <f t="shared" si="21"/>
        <v>18.22121937</v>
      </c>
      <c r="I32" s="41">
        <f t="shared" si="21"/>
        <v>12.5668163</v>
      </c>
      <c r="J32" s="41">
        <f t="shared" si="21"/>
        <v>12.76558959</v>
      </c>
      <c r="K32" s="41">
        <f t="shared" si="21"/>
        <v>71.57723065</v>
      </c>
      <c r="L32" s="41">
        <f t="shared" si="21"/>
        <v>15.11840145</v>
      </c>
      <c r="M32" s="41">
        <f t="shared" si="21"/>
        <v>13.88470759</v>
      </c>
      <c r="N32" s="41">
        <f t="shared" si="21"/>
        <v>1.660154415</v>
      </c>
      <c r="O32" s="41">
        <f t="shared" si="21"/>
        <v>18.09268567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B78" s="51" t="s">
        <v>48</v>
      </c>
      <c r="O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24.71"/>
    <col customWidth="1" min="4" max="9" width="16.29"/>
    <col customWidth="1" min="10" max="10" width="12.43"/>
    <col customWidth="1" hidden="1" min="11" max="11" width="8.71"/>
    <col customWidth="1" min="12" max="14" width="16.29"/>
    <col customWidth="1" min="15" max="15" width="19.71"/>
    <col customWidth="1" min="16" max="17" width="11.57"/>
    <col customWidth="1" min="18" max="18" width="14.71"/>
    <col customWidth="1" min="19" max="29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7.0" customHeight="1">
      <c r="A2" s="7"/>
      <c r="B2" s="8" t="s">
        <v>353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</row>
    <row r="4" ht="18.0" customHeight="1">
      <c r="A4" s="7"/>
      <c r="B4" s="12" t="s">
        <v>20</v>
      </c>
      <c r="C4" s="74">
        <f t="shared" ref="C4:O4" si="1">+Q4</f>
        <v>34669419.77</v>
      </c>
      <c r="D4" s="74">
        <f t="shared" si="1"/>
        <v>50266153.41</v>
      </c>
      <c r="E4" s="74">
        <f t="shared" si="1"/>
        <v>42528190.92</v>
      </c>
      <c r="F4" s="74">
        <f t="shared" si="1"/>
        <v>29639288.73</v>
      </c>
      <c r="G4" s="74">
        <f t="shared" si="1"/>
        <v>25219113.76</v>
      </c>
      <c r="H4" s="74">
        <f t="shared" si="1"/>
        <v>20023997.5</v>
      </c>
      <c r="I4" s="74">
        <f t="shared" si="1"/>
        <v>13922585.69</v>
      </c>
      <c r="J4" s="74">
        <f t="shared" si="1"/>
        <v>21688078.76</v>
      </c>
      <c r="K4" s="74">
        <f t="shared" si="1"/>
        <v>226366.7775</v>
      </c>
      <c r="L4" s="74">
        <f t="shared" si="1"/>
        <v>23530761.96</v>
      </c>
      <c r="M4" s="74">
        <f t="shared" si="1"/>
        <v>5292027.418</v>
      </c>
      <c r="N4" s="74">
        <f t="shared" si="1"/>
        <v>10884378.57</v>
      </c>
      <c r="O4" s="74">
        <f t="shared" si="1"/>
        <v>277890363.3</v>
      </c>
      <c r="Q4" s="72">
        <v>3.466941976989E7</v>
      </c>
      <c r="R4" s="72">
        <v>5.026615341031E7</v>
      </c>
      <c r="S4" s="72">
        <v>4.252819092318E7</v>
      </c>
      <c r="T4" s="72">
        <v>2.9639288725279998E7</v>
      </c>
      <c r="U4" s="72">
        <v>2.521911376088E7</v>
      </c>
      <c r="V4" s="72">
        <v>2.002399749642E7</v>
      </c>
      <c r="W4" s="72">
        <v>1.3922585691040002E7</v>
      </c>
      <c r="X4" s="72">
        <v>2.168807876486E7</v>
      </c>
      <c r="Y4" s="72">
        <v>226366.7775</v>
      </c>
      <c r="Z4" s="72">
        <v>2.353076195848E7</v>
      </c>
      <c r="AA4" s="72">
        <v>5292027.41827</v>
      </c>
      <c r="AB4" s="72">
        <v>1.088437856734E7</v>
      </c>
      <c r="AC4" s="72">
        <v>2.7789036326345E8</v>
      </c>
    </row>
    <row r="5" ht="18.0" customHeight="1">
      <c r="A5" s="7"/>
      <c r="B5" s="12" t="s">
        <v>21</v>
      </c>
      <c r="C5" s="75">
        <f t="shared" ref="C5:O5" si="2">C6+C8-(C7*0.4)-(C9*0.3)</f>
        <v>7270663.909</v>
      </c>
      <c r="D5" s="75">
        <f t="shared" si="2"/>
        <v>12110603.73</v>
      </c>
      <c r="E5" s="75">
        <f t="shared" si="2"/>
        <v>9357766.551</v>
      </c>
      <c r="F5" s="75">
        <f t="shared" si="2"/>
        <v>6080057.685</v>
      </c>
      <c r="G5" s="75">
        <f t="shared" si="2"/>
        <v>5286007.615</v>
      </c>
      <c r="H5" s="75">
        <f t="shared" si="2"/>
        <v>3869814.327</v>
      </c>
      <c r="I5" s="75">
        <f t="shared" si="2"/>
        <v>2302812.678</v>
      </c>
      <c r="J5" s="75">
        <f t="shared" si="2"/>
        <v>3762080.034</v>
      </c>
      <c r="K5" s="75">
        <f t="shared" si="2"/>
        <v>70019.28311</v>
      </c>
      <c r="L5" s="75">
        <f t="shared" si="2"/>
        <v>4505332.961</v>
      </c>
      <c r="M5" s="75">
        <f t="shared" si="2"/>
        <v>682055.1535</v>
      </c>
      <c r="N5" s="75">
        <f t="shared" si="2"/>
        <v>804796.4661</v>
      </c>
      <c r="O5" s="75">
        <f t="shared" si="2"/>
        <v>56102010.4</v>
      </c>
      <c r="Q5" s="70">
        <v>4093383.68742</v>
      </c>
      <c r="R5" s="70">
        <v>7643164.52364</v>
      </c>
      <c r="S5" s="70">
        <v>3521868.3916599997</v>
      </c>
      <c r="T5" s="70">
        <v>3053941.992</v>
      </c>
      <c r="U5" s="70">
        <v>3417737.86418</v>
      </c>
      <c r="V5" s="70">
        <v>2005792.59711</v>
      </c>
      <c r="W5" s="70">
        <v>1053297.29123</v>
      </c>
      <c r="X5" s="70">
        <v>2104527.07187</v>
      </c>
      <c r="Y5" s="70">
        <v>93991.45469</v>
      </c>
      <c r="Z5" s="70">
        <v>2684015.97723</v>
      </c>
      <c r="AA5" s="70">
        <v>478615.8963</v>
      </c>
      <c r="AB5" s="70">
        <v>634688.62973</v>
      </c>
      <c r="AC5" s="70">
        <v>3.078502537706E7</v>
      </c>
    </row>
    <row r="6" ht="18.0" customHeight="1">
      <c r="A6" s="7"/>
      <c r="B6" s="17" t="s">
        <v>22</v>
      </c>
      <c r="C6" s="76">
        <f t="shared" ref="C6:O6" si="3">+Q5</f>
        <v>4093383.687</v>
      </c>
      <c r="D6" s="76">
        <f t="shared" si="3"/>
        <v>7643164.524</v>
      </c>
      <c r="E6" s="76">
        <f t="shared" si="3"/>
        <v>3521868.392</v>
      </c>
      <c r="F6" s="76">
        <f t="shared" si="3"/>
        <v>3053941.992</v>
      </c>
      <c r="G6" s="76">
        <f t="shared" si="3"/>
        <v>3417737.864</v>
      </c>
      <c r="H6" s="76">
        <f t="shared" si="3"/>
        <v>2005792.597</v>
      </c>
      <c r="I6" s="76">
        <f t="shared" si="3"/>
        <v>1053297.291</v>
      </c>
      <c r="J6" s="76">
        <f t="shared" si="3"/>
        <v>2104527.072</v>
      </c>
      <c r="K6" s="76">
        <f t="shared" si="3"/>
        <v>93991.45469</v>
      </c>
      <c r="L6" s="76">
        <f t="shared" si="3"/>
        <v>2684015.977</v>
      </c>
      <c r="M6" s="76">
        <f t="shared" si="3"/>
        <v>478615.8963</v>
      </c>
      <c r="N6" s="76">
        <f t="shared" si="3"/>
        <v>634688.6297</v>
      </c>
      <c r="O6" s="76">
        <f t="shared" si="3"/>
        <v>30785025.38</v>
      </c>
      <c r="Q6" s="69">
        <v>2601921.61895</v>
      </c>
      <c r="R6" s="69">
        <v>4519534.39077</v>
      </c>
      <c r="S6" s="69">
        <v>1953159.4236199998</v>
      </c>
      <c r="T6" s="69">
        <v>1902994.1138499998</v>
      </c>
      <c r="U6" s="69">
        <v>2361575.63842</v>
      </c>
      <c r="V6" s="69">
        <v>1051886.53735</v>
      </c>
      <c r="W6" s="69">
        <v>435715.55389</v>
      </c>
      <c r="X6" s="69">
        <v>1414892.99455</v>
      </c>
      <c r="Y6" s="69">
        <v>67206.64988</v>
      </c>
      <c r="Z6" s="69">
        <v>2078635.12799</v>
      </c>
      <c r="AA6" s="69">
        <v>322903.15901</v>
      </c>
      <c r="AB6" s="69">
        <v>192730.0</v>
      </c>
      <c r="AC6" s="69">
        <v>1.8903155208279997E7</v>
      </c>
    </row>
    <row r="7" ht="18.0" customHeight="1">
      <c r="A7" s="7"/>
      <c r="B7" s="19" t="s">
        <v>23</v>
      </c>
      <c r="C7" s="76">
        <f t="shared" ref="C7:O7" si="4">+Q6</f>
        <v>2601921.619</v>
      </c>
      <c r="D7" s="76">
        <f t="shared" si="4"/>
        <v>4519534.391</v>
      </c>
      <c r="E7" s="76">
        <f t="shared" si="4"/>
        <v>1953159.424</v>
      </c>
      <c r="F7" s="76">
        <f t="shared" si="4"/>
        <v>1902994.114</v>
      </c>
      <c r="G7" s="76">
        <f t="shared" si="4"/>
        <v>2361575.638</v>
      </c>
      <c r="H7" s="76">
        <f t="shared" si="4"/>
        <v>1051886.537</v>
      </c>
      <c r="I7" s="76">
        <f t="shared" si="4"/>
        <v>435715.5539</v>
      </c>
      <c r="J7" s="76">
        <f t="shared" si="4"/>
        <v>1414892.995</v>
      </c>
      <c r="K7" s="76">
        <f t="shared" si="4"/>
        <v>67206.64988</v>
      </c>
      <c r="L7" s="76">
        <f t="shared" si="4"/>
        <v>2078635.128</v>
      </c>
      <c r="M7" s="76">
        <f t="shared" si="4"/>
        <v>322903.159</v>
      </c>
      <c r="N7" s="76">
        <f t="shared" si="4"/>
        <v>192730</v>
      </c>
      <c r="O7" s="76">
        <f t="shared" si="4"/>
        <v>18903155.21</v>
      </c>
      <c r="Q7" s="70">
        <v>4407314.00529</v>
      </c>
      <c r="R7" s="70">
        <v>6671230.20517</v>
      </c>
      <c r="S7" s="70">
        <v>6820962.633359999</v>
      </c>
      <c r="T7" s="70">
        <v>3936978.1184699996</v>
      </c>
      <c r="U7" s="70">
        <v>2913271.61106</v>
      </c>
      <c r="V7" s="70">
        <v>2383723.52535</v>
      </c>
      <c r="W7" s="70">
        <v>1457530.76718</v>
      </c>
      <c r="X7" s="70">
        <v>2290045.2117399997</v>
      </c>
      <c r="Y7" s="70">
        <v>4010.50378</v>
      </c>
      <c r="Z7" s="70">
        <v>2719757.91837</v>
      </c>
      <c r="AA7" s="70">
        <v>357302.35860000004</v>
      </c>
      <c r="AB7" s="70">
        <v>247199.83634</v>
      </c>
      <c r="AC7" s="70">
        <v>3.420932669471E7</v>
      </c>
    </row>
    <row r="8" ht="18.0" customHeight="1">
      <c r="A8" s="7"/>
      <c r="B8" s="17" t="s">
        <v>24</v>
      </c>
      <c r="C8" s="76">
        <f t="shared" ref="C8:O8" si="5">+Q7</f>
        <v>4407314.005</v>
      </c>
      <c r="D8" s="76">
        <f t="shared" si="5"/>
        <v>6671230.205</v>
      </c>
      <c r="E8" s="76">
        <f t="shared" si="5"/>
        <v>6820962.633</v>
      </c>
      <c r="F8" s="76">
        <f t="shared" si="5"/>
        <v>3936978.118</v>
      </c>
      <c r="G8" s="76">
        <f t="shared" si="5"/>
        <v>2913271.611</v>
      </c>
      <c r="H8" s="76">
        <f t="shared" si="5"/>
        <v>2383723.525</v>
      </c>
      <c r="I8" s="76">
        <f t="shared" si="5"/>
        <v>1457530.767</v>
      </c>
      <c r="J8" s="76">
        <f t="shared" si="5"/>
        <v>2290045.212</v>
      </c>
      <c r="K8" s="76">
        <f t="shared" si="5"/>
        <v>4010.50378</v>
      </c>
      <c r="L8" s="76">
        <f t="shared" si="5"/>
        <v>2719757.918</v>
      </c>
      <c r="M8" s="76">
        <f t="shared" si="5"/>
        <v>357302.3586</v>
      </c>
      <c r="N8" s="76">
        <f t="shared" si="5"/>
        <v>247199.8363</v>
      </c>
      <c r="O8" s="76">
        <f t="shared" si="5"/>
        <v>34209326.69</v>
      </c>
      <c r="Q8" s="69">
        <v>630883.78663</v>
      </c>
      <c r="R8" s="69">
        <v>1319924.13104</v>
      </c>
      <c r="S8" s="69">
        <v>679335.68246</v>
      </c>
      <c r="T8" s="69">
        <v>498882.59865</v>
      </c>
      <c r="U8" s="69">
        <v>334572.01648</v>
      </c>
      <c r="V8" s="69">
        <v>329823.9339</v>
      </c>
      <c r="W8" s="69">
        <v>112430.53055</v>
      </c>
      <c r="X8" s="69">
        <v>221783.50644</v>
      </c>
      <c r="Y8" s="69">
        <v>3666.71802</v>
      </c>
      <c r="Z8" s="69">
        <v>223289.6098</v>
      </c>
      <c r="AA8" s="69">
        <v>82339.45939</v>
      </c>
      <c r="AB8" s="69">
        <v>0.0</v>
      </c>
      <c r="AC8" s="69">
        <v>4436931.973359999</v>
      </c>
    </row>
    <row r="9" ht="18.0" customHeight="1">
      <c r="A9" s="7"/>
      <c r="B9" s="19" t="s">
        <v>25</v>
      </c>
      <c r="C9" s="76">
        <f t="shared" ref="C9:O9" si="6">+Q8</f>
        <v>630883.7866</v>
      </c>
      <c r="D9" s="76">
        <f t="shared" si="6"/>
        <v>1319924.131</v>
      </c>
      <c r="E9" s="76">
        <f t="shared" si="6"/>
        <v>679335.6825</v>
      </c>
      <c r="F9" s="76">
        <f t="shared" si="6"/>
        <v>498882.5987</v>
      </c>
      <c r="G9" s="76">
        <f t="shared" si="6"/>
        <v>334572.0165</v>
      </c>
      <c r="H9" s="76">
        <f t="shared" si="6"/>
        <v>329823.9339</v>
      </c>
      <c r="I9" s="76">
        <f t="shared" si="6"/>
        <v>112430.5306</v>
      </c>
      <c r="J9" s="76">
        <f t="shared" si="6"/>
        <v>221783.5064</v>
      </c>
      <c r="K9" s="76">
        <f t="shared" si="6"/>
        <v>3666.71802</v>
      </c>
      <c r="L9" s="76">
        <f t="shared" si="6"/>
        <v>223289.6098</v>
      </c>
      <c r="M9" s="76">
        <f t="shared" si="6"/>
        <v>82339.45939</v>
      </c>
      <c r="N9" s="76">
        <f t="shared" si="6"/>
        <v>0</v>
      </c>
      <c r="O9" s="76">
        <f t="shared" si="6"/>
        <v>4436931.973</v>
      </c>
      <c r="Q9" s="69">
        <v>4961197.85743</v>
      </c>
      <c r="R9" s="69">
        <v>4087119.56367</v>
      </c>
      <c r="S9" s="69">
        <v>5544796.38907</v>
      </c>
      <c r="T9" s="69">
        <v>4739139.86089</v>
      </c>
      <c r="U9" s="69">
        <v>4027963.39047</v>
      </c>
      <c r="V9" s="69">
        <v>2709447.26027</v>
      </c>
      <c r="W9" s="69">
        <v>1317515.5348099999</v>
      </c>
      <c r="X9" s="69">
        <v>10271.686720000002</v>
      </c>
      <c r="Y9" s="69">
        <v>46072.146810000006</v>
      </c>
      <c r="Z9" s="69">
        <v>1264840.51997</v>
      </c>
      <c r="AA9" s="69">
        <v>407238.17135</v>
      </c>
      <c r="AB9" s="69">
        <v>34347.43596</v>
      </c>
      <c r="AC9" s="69">
        <v>2.914994981742E7</v>
      </c>
    </row>
    <row r="10" ht="18.0" customHeight="1">
      <c r="A10" s="7"/>
      <c r="B10" s="12" t="s">
        <v>26</v>
      </c>
      <c r="C10" s="75">
        <f t="shared" ref="C10:O10" si="7">SUM(C11:C13)</f>
        <v>12136804.56</v>
      </c>
      <c r="D10" s="75">
        <f t="shared" si="7"/>
        <v>16111981.84</v>
      </c>
      <c r="E10" s="75">
        <f t="shared" si="7"/>
        <v>15579038.39</v>
      </c>
      <c r="F10" s="75">
        <f t="shared" si="7"/>
        <v>9430567.247</v>
      </c>
      <c r="G10" s="75">
        <f t="shared" si="7"/>
        <v>8971395.822</v>
      </c>
      <c r="H10" s="75">
        <f t="shared" si="7"/>
        <v>6577424.884</v>
      </c>
      <c r="I10" s="75">
        <f t="shared" si="7"/>
        <v>3169700.96</v>
      </c>
      <c r="J10" s="75">
        <f t="shared" si="7"/>
        <v>5117365.182</v>
      </c>
      <c r="K10" s="75">
        <f t="shared" si="7"/>
        <v>67183.45909</v>
      </c>
      <c r="L10" s="75">
        <f t="shared" si="7"/>
        <v>5769952.208</v>
      </c>
      <c r="M10" s="75">
        <f t="shared" si="7"/>
        <v>1014619.678</v>
      </c>
      <c r="N10" s="75">
        <f t="shared" si="7"/>
        <v>1978302.908</v>
      </c>
      <c r="O10" s="75">
        <f t="shared" si="7"/>
        <v>85924337.14</v>
      </c>
      <c r="Q10" s="69">
        <v>7175092.12456</v>
      </c>
      <c r="R10" s="69">
        <v>1.2024777731209999E7</v>
      </c>
      <c r="S10" s="69">
        <v>1.0030994434489999E7</v>
      </c>
      <c r="T10" s="69">
        <v>4689454.31946</v>
      </c>
      <c r="U10" s="69">
        <v>4942308.57762</v>
      </c>
      <c r="V10" s="69">
        <v>3867962.06075</v>
      </c>
      <c r="W10" s="69">
        <v>1848962.1618599999</v>
      </c>
      <c r="X10" s="69">
        <v>5106672.648130001</v>
      </c>
      <c r="Y10" s="69">
        <v>20410.85634</v>
      </c>
      <c r="Z10" s="69">
        <v>4504982.86734</v>
      </c>
      <c r="AA10" s="69">
        <v>606850.65151</v>
      </c>
      <c r="AB10" s="69">
        <v>1943841.10148</v>
      </c>
      <c r="AC10" s="69">
        <v>5.676230953475E7</v>
      </c>
    </row>
    <row r="11" ht="18.0" customHeight="1">
      <c r="A11" s="7"/>
      <c r="B11" s="17" t="s">
        <v>27</v>
      </c>
      <c r="C11" s="76">
        <f t="shared" ref="C11:O11" si="8">+Q9</f>
        <v>4961197.857</v>
      </c>
      <c r="D11" s="76">
        <f t="shared" si="8"/>
        <v>4087119.564</v>
      </c>
      <c r="E11" s="76">
        <f t="shared" si="8"/>
        <v>5544796.389</v>
      </c>
      <c r="F11" s="76">
        <f t="shared" si="8"/>
        <v>4739139.861</v>
      </c>
      <c r="G11" s="76">
        <f t="shared" si="8"/>
        <v>4027963.39</v>
      </c>
      <c r="H11" s="76">
        <f t="shared" si="8"/>
        <v>2709447.26</v>
      </c>
      <c r="I11" s="76">
        <f t="shared" si="8"/>
        <v>1317515.535</v>
      </c>
      <c r="J11" s="76">
        <f t="shared" si="8"/>
        <v>10271.68672</v>
      </c>
      <c r="K11" s="76">
        <f t="shared" si="8"/>
        <v>46072.14681</v>
      </c>
      <c r="L11" s="76">
        <f t="shared" si="8"/>
        <v>1264840.52</v>
      </c>
      <c r="M11" s="76">
        <f t="shared" si="8"/>
        <v>407238.1714</v>
      </c>
      <c r="N11" s="76">
        <f t="shared" si="8"/>
        <v>34347.43596</v>
      </c>
      <c r="O11" s="76">
        <f t="shared" si="8"/>
        <v>29149949.82</v>
      </c>
      <c r="Q11" s="69">
        <v>514.57402</v>
      </c>
      <c r="R11" s="69">
        <v>84.54991</v>
      </c>
      <c r="S11" s="69">
        <v>3247.57112</v>
      </c>
      <c r="T11" s="69">
        <v>1973.0666999999999</v>
      </c>
      <c r="U11" s="69">
        <v>1123.85377</v>
      </c>
      <c r="V11" s="69">
        <v>15.563</v>
      </c>
      <c r="W11" s="69">
        <v>3223.26334</v>
      </c>
      <c r="X11" s="69">
        <v>420.84732</v>
      </c>
      <c r="Y11" s="69">
        <v>700.4559399999999</v>
      </c>
      <c r="Z11" s="69">
        <v>128.82032</v>
      </c>
      <c r="AA11" s="69">
        <v>530.85513</v>
      </c>
      <c r="AB11" s="69">
        <v>114.37052</v>
      </c>
      <c r="AC11" s="69">
        <v>12077.79109</v>
      </c>
    </row>
    <row r="12" ht="18.0" customHeight="1">
      <c r="A12" s="7"/>
      <c r="B12" s="17" t="s">
        <v>28</v>
      </c>
      <c r="C12" s="76">
        <f t="shared" ref="C12:O12" si="9">+Q10</f>
        <v>7175092.125</v>
      </c>
      <c r="D12" s="76">
        <f t="shared" si="9"/>
        <v>12024777.73</v>
      </c>
      <c r="E12" s="76">
        <f t="shared" si="9"/>
        <v>10030994.43</v>
      </c>
      <c r="F12" s="76">
        <f t="shared" si="9"/>
        <v>4689454.319</v>
      </c>
      <c r="G12" s="76">
        <f t="shared" si="9"/>
        <v>4942308.578</v>
      </c>
      <c r="H12" s="76">
        <f t="shared" si="9"/>
        <v>3867962.061</v>
      </c>
      <c r="I12" s="76">
        <f t="shared" si="9"/>
        <v>1848962.162</v>
      </c>
      <c r="J12" s="76">
        <f t="shared" si="9"/>
        <v>5106672.648</v>
      </c>
      <c r="K12" s="76">
        <f t="shared" si="9"/>
        <v>20410.85634</v>
      </c>
      <c r="L12" s="76">
        <f t="shared" si="9"/>
        <v>4504982.867</v>
      </c>
      <c r="M12" s="76">
        <f t="shared" si="9"/>
        <v>606850.6515</v>
      </c>
      <c r="N12" s="76">
        <f t="shared" si="9"/>
        <v>1943841.101</v>
      </c>
      <c r="O12" s="76">
        <f t="shared" si="9"/>
        <v>56762309.53</v>
      </c>
    </row>
    <row r="13" ht="20.25" customHeight="1">
      <c r="A13" s="7"/>
      <c r="B13" s="17" t="s">
        <v>354</v>
      </c>
      <c r="C13" s="76">
        <f t="shared" ref="C13:O13" si="10">+Q11</f>
        <v>514.57402</v>
      </c>
      <c r="D13" s="76">
        <f t="shared" si="10"/>
        <v>84.54991</v>
      </c>
      <c r="E13" s="76">
        <f t="shared" si="10"/>
        <v>3247.57112</v>
      </c>
      <c r="F13" s="76">
        <f t="shared" si="10"/>
        <v>1973.0667</v>
      </c>
      <c r="G13" s="76">
        <f t="shared" si="10"/>
        <v>1123.85377</v>
      </c>
      <c r="H13" s="76">
        <f t="shared" si="10"/>
        <v>15.563</v>
      </c>
      <c r="I13" s="76">
        <f t="shared" si="10"/>
        <v>3223.26334</v>
      </c>
      <c r="J13" s="76">
        <f t="shared" si="10"/>
        <v>420.84732</v>
      </c>
      <c r="K13" s="76">
        <f t="shared" si="10"/>
        <v>700.45594</v>
      </c>
      <c r="L13" s="76">
        <f t="shared" si="10"/>
        <v>128.82032</v>
      </c>
      <c r="M13" s="76">
        <f t="shared" si="10"/>
        <v>530.85513</v>
      </c>
      <c r="N13" s="76">
        <f t="shared" si="10"/>
        <v>114.37052</v>
      </c>
      <c r="O13" s="76">
        <f t="shared" si="10"/>
        <v>12077.79109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ht="30.0" customHeight="1">
      <c r="B15" s="10" t="s">
        <v>30</v>
      </c>
      <c r="C15" s="10" t="str">
        <f t="shared" ref="C15:O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BPR</v>
      </c>
      <c r="O15" s="10" t="str">
        <f t="shared" si="11"/>
        <v>TOTAL SISTEMA</v>
      </c>
    </row>
    <row r="16" ht="19.5" customHeight="1">
      <c r="B16" s="19" t="s">
        <v>355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</row>
    <row r="17" ht="19.5" customHeight="1">
      <c r="B17" s="26" t="s">
        <v>32</v>
      </c>
      <c r="C17" s="27">
        <f t="shared" ref="C17:O17" si="12">C16*C10</f>
        <v>351967.3321</v>
      </c>
      <c r="D17" s="27">
        <f t="shared" si="12"/>
        <v>467247.4735</v>
      </c>
      <c r="E17" s="27">
        <f t="shared" si="12"/>
        <v>451792.1134</v>
      </c>
      <c r="F17" s="27">
        <f t="shared" si="12"/>
        <v>273486.4502</v>
      </c>
      <c r="G17" s="27">
        <f t="shared" si="12"/>
        <v>260170.4788</v>
      </c>
      <c r="H17" s="27">
        <f t="shared" si="12"/>
        <v>190745.3216</v>
      </c>
      <c r="I17" s="27">
        <f t="shared" si="12"/>
        <v>91921.32784</v>
      </c>
      <c r="J17" s="27">
        <f t="shared" si="12"/>
        <v>148403.5903</v>
      </c>
      <c r="K17" s="27">
        <f t="shared" si="12"/>
        <v>1948.320314</v>
      </c>
      <c r="L17" s="27">
        <f t="shared" si="12"/>
        <v>167328.614</v>
      </c>
      <c r="M17" s="27">
        <f t="shared" si="12"/>
        <v>29423.97066</v>
      </c>
      <c r="N17" s="27">
        <f t="shared" si="12"/>
        <v>57370.78433</v>
      </c>
      <c r="O17" s="27">
        <f t="shared" si="12"/>
        <v>2491805.777</v>
      </c>
    </row>
    <row r="18" ht="29.25" customHeight="1">
      <c r="B18" s="29" t="s">
        <v>356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</row>
    <row r="19" ht="21.0" customHeight="1">
      <c r="B19" s="26" t="s">
        <v>34</v>
      </c>
      <c r="C19" s="27">
        <f t="shared" ref="C19:O19" si="13">C9*C18</f>
        <v>441618.6506</v>
      </c>
      <c r="D19" s="27">
        <f t="shared" si="13"/>
        <v>923946.8917</v>
      </c>
      <c r="E19" s="27">
        <f t="shared" si="13"/>
        <v>475534.9777</v>
      </c>
      <c r="F19" s="27">
        <f t="shared" si="13"/>
        <v>349217.8191</v>
      </c>
      <c r="G19" s="27">
        <f t="shared" si="13"/>
        <v>234200.4115</v>
      </c>
      <c r="H19" s="27">
        <f t="shared" si="13"/>
        <v>230876.7537</v>
      </c>
      <c r="I19" s="27">
        <f t="shared" si="13"/>
        <v>78701.37139</v>
      </c>
      <c r="J19" s="27">
        <f t="shared" si="13"/>
        <v>155248.4545</v>
      </c>
      <c r="K19" s="27">
        <f t="shared" si="13"/>
        <v>2566.702614</v>
      </c>
      <c r="L19" s="27">
        <f t="shared" si="13"/>
        <v>156302.7269</v>
      </c>
      <c r="M19" s="27">
        <f t="shared" si="13"/>
        <v>57637.62157</v>
      </c>
      <c r="N19" s="27">
        <f t="shared" si="13"/>
        <v>0</v>
      </c>
      <c r="O19" s="27">
        <f t="shared" si="13"/>
        <v>3105852.381</v>
      </c>
    </row>
    <row r="20" ht="31.5" customHeight="1">
      <c r="B20" s="29" t="s">
        <v>357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R20" s="32"/>
    </row>
    <row r="21" ht="20.25" customHeight="1">
      <c r="B21" s="26" t="s">
        <v>36</v>
      </c>
      <c r="C21" s="27">
        <f t="shared" ref="C21:O21" si="14">C20*C4</f>
        <v>1629462.729</v>
      </c>
      <c r="D21" s="27">
        <f t="shared" si="14"/>
        <v>2362509.21</v>
      </c>
      <c r="E21" s="27">
        <f t="shared" si="14"/>
        <v>1998824.973</v>
      </c>
      <c r="F21" s="27">
        <f t="shared" si="14"/>
        <v>1393046.57</v>
      </c>
      <c r="G21" s="27">
        <f t="shared" si="14"/>
        <v>1185298.347</v>
      </c>
      <c r="H21" s="27">
        <f t="shared" si="14"/>
        <v>941127.8823</v>
      </c>
      <c r="I21" s="27">
        <f t="shared" si="14"/>
        <v>654361.5275</v>
      </c>
      <c r="J21" s="27">
        <f t="shared" si="14"/>
        <v>1019339.702</v>
      </c>
      <c r="K21" s="27">
        <f t="shared" si="14"/>
        <v>10639.23854</v>
      </c>
      <c r="L21" s="27">
        <f t="shared" si="14"/>
        <v>1105945.812</v>
      </c>
      <c r="M21" s="27">
        <f t="shared" si="14"/>
        <v>248725.2887</v>
      </c>
      <c r="N21" s="27">
        <f t="shared" si="14"/>
        <v>511565.7927</v>
      </c>
      <c r="O21" s="27">
        <f t="shared" si="14"/>
        <v>13060847.07</v>
      </c>
    </row>
    <row r="22" ht="32.25" customHeight="1">
      <c r="B22" s="29" t="s">
        <v>358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ht="42.75" customHeight="1">
      <c r="B24" s="23" t="s">
        <v>39</v>
      </c>
      <c r="C24" s="23" t="str">
        <f t="shared" ref="C24:O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BPR</v>
      </c>
      <c r="O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ht="29.25" customHeight="1">
      <c r="B26" s="39" t="s">
        <v>41</v>
      </c>
      <c r="C26" s="27">
        <f t="shared" ref="C26:O26" si="16">C5-C21</f>
        <v>5641201.18</v>
      </c>
      <c r="D26" s="27">
        <f t="shared" si="16"/>
        <v>9748094.523</v>
      </c>
      <c r="E26" s="27">
        <f t="shared" si="16"/>
        <v>7358941.577</v>
      </c>
      <c r="F26" s="27">
        <f t="shared" si="16"/>
        <v>4687011.115</v>
      </c>
      <c r="G26" s="27">
        <f t="shared" si="16"/>
        <v>4100709.268</v>
      </c>
      <c r="H26" s="27">
        <f t="shared" si="16"/>
        <v>2928686.445</v>
      </c>
      <c r="I26" s="27">
        <f t="shared" si="16"/>
        <v>1648451.15</v>
      </c>
      <c r="J26" s="27">
        <f t="shared" si="16"/>
        <v>2742740.332</v>
      </c>
      <c r="K26" s="27">
        <f t="shared" si="16"/>
        <v>59380.04457</v>
      </c>
      <c r="L26" s="27">
        <f t="shared" si="16"/>
        <v>3399387.149</v>
      </c>
      <c r="M26" s="27">
        <f t="shared" si="16"/>
        <v>433329.8648</v>
      </c>
      <c r="N26" s="27">
        <f t="shared" si="16"/>
        <v>293230.6734</v>
      </c>
      <c r="O26" s="27">
        <f t="shared" si="16"/>
        <v>43041163.32</v>
      </c>
    </row>
    <row r="27" ht="18.75" customHeight="1">
      <c r="B27" s="40" t="s">
        <v>42</v>
      </c>
      <c r="C27" s="41">
        <f t="shared" ref="C27:O27" si="17">C26/C17</f>
        <v>16.02762718</v>
      </c>
      <c r="D27" s="41">
        <f t="shared" si="17"/>
        <v>20.86280842</v>
      </c>
      <c r="E27" s="41">
        <f t="shared" si="17"/>
        <v>16.28833563</v>
      </c>
      <c r="F27" s="41">
        <f t="shared" si="17"/>
        <v>17.13800122</v>
      </c>
      <c r="G27" s="41">
        <f t="shared" si="17"/>
        <v>15.76162402</v>
      </c>
      <c r="H27" s="41">
        <f t="shared" si="17"/>
        <v>15.3539097</v>
      </c>
      <c r="I27" s="41">
        <f t="shared" si="17"/>
        <v>17.93328261</v>
      </c>
      <c r="J27" s="41">
        <f t="shared" si="17"/>
        <v>18.48163058</v>
      </c>
      <c r="K27" s="41">
        <f t="shared" si="17"/>
        <v>30.47755759</v>
      </c>
      <c r="L27" s="41">
        <f t="shared" si="17"/>
        <v>20.31563561</v>
      </c>
      <c r="M27" s="41">
        <f t="shared" si="17"/>
        <v>14.72710362</v>
      </c>
      <c r="N27" s="41">
        <f t="shared" si="17"/>
        <v>5.11114981</v>
      </c>
      <c r="O27" s="41">
        <f t="shared" si="17"/>
        <v>17.27308112</v>
      </c>
    </row>
    <row r="28" ht="18.75" customHeight="1">
      <c r="B28" s="40" t="s">
        <v>43</v>
      </c>
      <c r="C28" s="41">
        <f t="shared" ref="C28:O28" si="18">((C26)/C10)*100</f>
        <v>46.48011883</v>
      </c>
      <c r="D28" s="41">
        <f t="shared" si="18"/>
        <v>60.50214441</v>
      </c>
      <c r="E28" s="41">
        <f t="shared" si="18"/>
        <v>47.23617332</v>
      </c>
      <c r="F28" s="41">
        <f t="shared" si="18"/>
        <v>49.70020352</v>
      </c>
      <c r="G28" s="41">
        <f t="shared" si="18"/>
        <v>45.70870965</v>
      </c>
      <c r="H28" s="41">
        <f t="shared" si="18"/>
        <v>44.52633814</v>
      </c>
      <c r="I28" s="41">
        <f t="shared" si="18"/>
        <v>52.00651957</v>
      </c>
      <c r="J28" s="41">
        <f t="shared" si="18"/>
        <v>53.59672867</v>
      </c>
      <c r="K28" s="41">
        <f t="shared" si="18"/>
        <v>88.38491702</v>
      </c>
      <c r="L28" s="41">
        <f t="shared" si="18"/>
        <v>58.91534327</v>
      </c>
      <c r="M28" s="41">
        <f t="shared" si="18"/>
        <v>42.7086005</v>
      </c>
      <c r="N28" s="41">
        <f t="shared" si="18"/>
        <v>14.82233445</v>
      </c>
      <c r="O28" s="41">
        <f t="shared" si="18"/>
        <v>50.09193525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ht="28.5" customHeight="1">
      <c r="B30" s="39" t="s">
        <v>45</v>
      </c>
      <c r="C30" s="27">
        <f t="shared" ref="C30:O30" si="19">C6-(0.4*C7)+C19-C21</f>
        <v>1864770.961</v>
      </c>
      <c r="D30" s="27">
        <f t="shared" si="19"/>
        <v>4396788.449</v>
      </c>
      <c r="E30" s="27">
        <f t="shared" si="19"/>
        <v>1217314.627</v>
      </c>
      <c r="F30" s="27">
        <f t="shared" si="19"/>
        <v>1248915.595</v>
      </c>
      <c r="G30" s="27">
        <f t="shared" si="19"/>
        <v>1522009.674</v>
      </c>
      <c r="H30" s="27">
        <f t="shared" si="19"/>
        <v>874786.8536</v>
      </c>
      <c r="I30" s="27">
        <f t="shared" si="19"/>
        <v>303350.9136</v>
      </c>
      <c r="J30" s="27">
        <f t="shared" si="19"/>
        <v>674478.6266</v>
      </c>
      <c r="K30" s="27">
        <f t="shared" si="19"/>
        <v>59036.25881</v>
      </c>
      <c r="L30" s="27">
        <f t="shared" si="19"/>
        <v>902918.8408</v>
      </c>
      <c r="M30" s="27">
        <f t="shared" si="19"/>
        <v>158366.9656</v>
      </c>
      <c r="N30" s="27">
        <f t="shared" si="19"/>
        <v>46030.83707</v>
      </c>
      <c r="O30" s="27">
        <f t="shared" si="19"/>
        <v>13268768.6</v>
      </c>
    </row>
    <row r="31" ht="18.75" customHeight="1">
      <c r="B31" s="40" t="s">
        <v>42</v>
      </c>
      <c r="C31" s="41">
        <f t="shared" ref="C31:O31" si="20">C30/C17</f>
        <v>5.298136478</v>
      </c>
      <c r="D31" s="41">
        <f t="shared" si="20"/>
        <v>9.409978006</v>
      </c>
      <c r="E31" s="41">
        <f t="shared" si="20"/>
        <v>2.694413183</v>
      </c>
      <c r="F31" s="41">
        <f t="shared" si="20"/>
        <v>4.566645238</v>
      </c>
      <c r="G31" s="41">
        <f t="shared" si="20"/>
        <v>5.850047555</v>
      </c>
      <c r="H31" s="41">
        <f t="shared" si="20"/>
        <v>4.586151031</v>
      </c>
      <c r="I31" s="41">
        <f t="shared" si="20"/>
        <v>3.300114573</v>
      </c>
      <c r="J31" s="41">
        <f t="shared" si="20"/>
        <v>4.544894267</v>
      </c>
      <c r="K31" s="41">
        <f t="shared" si="20"/>
        <v>30.30110521</v>
      </c>
      <c r="L31" s="41">
        <f t="shared" si="20"/>
        <v>5.396081514</v>
      </c>
      <c r="M31" s="41">
        <f t="shared" si="20"/>
        <v>5.382243186</v>
      </c>
      <c r="N31" s="41">
        <f t="shared" si="20"/>
        <v>0.802339337</v>
      </c>
      <c r="O31" s="41">
        <f t="shared" si="20"/>
        <v>5.324961008</v>
      </c>
    </row>
    <row r="32" ht="18.75" customHeight="1">
      <c r="B32" s="40" t="s">
        <v>43</v>
      </c>
      <c r="C32" s="41">
        <f t="shared" ref="C32:O32" si="21">((C30/C10)*100)</f>
        <v>15.36459579</v>
      </c>
      <c r="D32" s="41">
        <f t="shared" si="21"/>
        <v>27.28893622</v>
      </c>
      <c r="E32" s="41">
        <f t="shared" si="21"/>
        <v>7.813798231</v>
      </c>
      <c r="F32" s="41">
        <f t="shared" si="21"/>
        <v>13.24327119</v>
      </c>
      <c r="G32" s="41">
        <f t="shared" si="21"/>
        <v>16.96513791</v>
      </c>
      <c r="H32" s="41">
        <f t="shared" si="21"/>
        <v>13.29983799</v>
      </c>
      <c r="I32" s="41">
        <f t="shared" si="21"/>
        <v>9.570332262</v>
      </c>
      <c r="J32" s="41">
        <f t="shared" si="21"/>
        <v>13.18019337</v>
      </c>
      <c r="K32" s="41">
        <f t="shared" si="21"/>
        <v>87.87320511</v>
      </c>
      <c r="L32" s="41">
        <f t="shared" si="21"/>
        <v>15.64863639</v>
      </c>
      <c r="M32" s="41">
        <f t="shared" si="21"/>
        <v>15.60850524</v>
      </c>
      <c r="N32" s="41">
        <f t="shared" si="21"/>
        <v>2.326784077</v>
      </c>
      <c r="O32" s="41">
        <f t="shared" si="21"/>
        <v>15.44238692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A72" s="7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A78" s="7"/>
      <c r="B78" s="51" t="s">
        <v>48</v>
      </c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24.71"/>
    <col customWidth="1" min="4" max="9" width="16.29"/>
    <col customWidth="1" min="10" max="10" width="12.43"/>
    <col customWidth="1" hidden="1" min="11" max="11" width="8.71"/>
    <col customWidth="1" min="12" max="14" width="16.29"/>
    <col customWidth="1" min="15" max="15" width="19.71"/>
    <col customWidth="1" min="16" max="17" width="11.57"/>
    <col customWidth="1" min="18" max="18" width="14.71"/>
    <col customWidth="1" min="19" max="29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7.0" customHeight="1">
      <c r="A2" s="7"/>
      <c r="B2" s="8" t="s">
        <v>353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</row>
    <row r="4" ht="18.0" customHeight="1">
      <c r="A4" s="7"/>
      <c r="B4" s="12" t="s">
        <v>20</v>
      </c>
      <c r="C4" s="74">
        <f t="shared" ref="C4:O4" si="1">+Q4</f>
        <v>35097635.72</v>
      </c>
      <c r="D4" s="74">
        <f t="shared" si="1"/>
        <v>50211793.73</v>
      </c>
      <c r="E4" s="74">
        <f t="shared" si="1"/>
        <v>42189840.47</v>
      </c>
      <c r="F4" s="74">
        <f t="shared" si="1"/>
        <v>29971463.1</v>
      </c>
      <c r="G4" s="74">
        <f t="shared" si="1"/>
        <v>25504336.49</v>
      </c>
      <c r="H4" s="74">
        <f t="shared" si="1"/>
        <v>20053064.55</v>
      </c>
      <c r="I4" s="74">
        <f t="shared" si="1"/>
        <v>13860065.05</v>
      </c>
      <c r="J4" s="74">
        <f t="shared" si="1"/>
        <v>21725504.71</v>
      </c>
      <c r="K4" s="74">
        <f t="shared" si="1"/>
        <v>233601.5696</v>
      </c>
      <c r="L4" s="74">
        <f t="shared" si="1"/>
        <v>23140510.58</v>
      </c>
      <c r="M4" s="74">
        <f t="shared" si="1"/>
        <v>5407677.53</v>
      </c>
      <c r="N4" s="74">
        <f t="shared" si="1"/>
        <v>10927785.4</v>
      </c>
      <c r="O4" s="74">
        <f t="shared" si="1"/>
        <v>278323278.9</v>
      </c>
      <c r="Q4" s="72">
        <v>3.509763571857E7</v>
      </c>
      <c r="R4" s="72">
        <v>5.021179373132E7</v>
      </c>
      <c r="S4" s="72">
        <v>4.218984047235E7</v>
      </c>
      <c r="T4" s="72">
        <v>2.9971463102169998E7</v>
      </c>
      <c r="U4" s="72">
        <v>2.550433648582E7</v>
      </c>
      <c r="V4" s="72">
        <v>2.005306455173E7</v>
      </c>
      <c r="W4" s="72">
        <v>1.386006505239E7</v>
      </c>
      <c r="X4" s="72">
        <v>2.172550470564E7</v>
      </c>
      <c r="Y4" s="72">
        <v>233601.56963999997</v>
      </c>
      <c r="Z4" s="72">
        <v>2.314051058293E7</v>
      </c>
      <c r="AA4" s="72">
        <v>5407677.52974</v>
      </c>
      <c r="AB4" s="72">
        <v>1.092778539817E7</v>
      </c>
      <c r="AC4" s="72">
        <v>2.7832327890046996E8</v>
      </c>
    </row>
    <row r="5" ht="18.0" customHeight="1">
      <c r="A5" s="7"/>
      <c r="B5" s="12" t="s">
        <v>21</v>
      </c>
      <c r="C5" s="75">
        <f t="shared" ref="C5:O5" si="2">C6+C8-(C7*0.4)-(C9*0.3)</f>
        <v>7601026.585</v>
      </c>
      <c r="D5" s="75">
        <f t="shared" si="2"/>
        <v>11884896.58</v>
      </c>
      <c r="E5" s="75">
        <f t="shared" si="2"/>
        <v>9172543.118</v>
      </c>
      <c r="F5" s="75">
        <f t="shared" si="2"/>
        <v>6485020.781</v>
      </c>
      <c r="G5" s="75">
        <f t="shared" si="2"/>
        <v>5355243.859</v>
      </c>
      <c r="H5" s="75">
        <f t="shared" si="2"/>
        <v>3806805.145</v>
      </c>
      <c r="I5" s="75">
        <f t="shared" si="2"/>
        <v>2277232.062</v>
      </c>
      <c r="J5" s="75">
        <f t="shared" si="2"/>
        <v>3749087.039</v>
      </c>
      <c r="K5" s="75">
        <f t="shared" si="2"/>
        <v>71510.12262</v>
      </c>
      <c r="L5" s="75">
        <f t="shared" si="2"/>
        <v>4321802.224</v>
      </c>
      <c r="M5" s="75">
        <f t="shared" si="2"/>
        <v>751848.317</v>
      </c>
      <c r="N5" s="75">
        <f t="shared" si="2"/>
        <v>833190.3798</v>
      </c>
      <c r="O5" s="75">
        <f t="shared" si="2"/>
        <v>56310206.21</v>
      </c>
      <c r="Q5" s="70">
        <v>4537573.693270001</v>
      </c>
      <c r="R5" s="70">
        <v>7745894.34301</v>
      </c>
      <c r="S5" s="70">
        <v>3351695.64751</v>
      </c>
      <c r="T5" s="70">
        <v>3585522.51279</v>
      </c>
      <c r="U5" s="70">
        <v>3501911.5621700003</v>
      </c>
      <c r="V5" s="70">
        <v>2037432.79192</v>
      </c>
      <c r="W5" s="70">
        <v>1016288.96503</v>
      </c>
      <c r="X5" s="70">
        <v>2047953.58688</v>
      </c>
      <c r="Y5" s="70">
        <v>99184.99332</v>
      </c>
      <c r="Z5" s="70">
        <v>2291531.9945900002</v>
      </c>
      <c r="AA5" s="70">
        <v>629441.02983</v>
      </c>
      <c r="AB5" s="70">
        <v>649793.03049</v>
      </c>
      <c r="AC5" s="70">
        <v>3.149422415081E7</v>
      </c>
    </row>
    <row r="6" ht="18.0" customHeight="1">
      <c r="A6" s="7"/>
      <c r="B6" s="17" t="s">
        <v>22</v>
      </c>
      <c r="C6" s="76">
        <f t="shared" ref="C6:O6" si="3">+Q5</f>
        <v>4537573.693</v>
      </c>
      <c r="D6" s="76">
        <f t="shared" si="3"/>
        <v>7745894.343</v>
      </c>
      <c r="E6" s="76">
        <f t="shared" si="3"/>
        <v>3351695.648</v>
      </c>
      <c r="F6" s="76">
        <f t="shared" si="3"/>
        <v>3585522.513</v>
      </c>
      <c r="G6" s="76">
        <f t="shared" si="3"/>
        <v>3501911.562</v>
      </c>
      <c r="H6" s="76">
        <f t="shared" si="3"/>
        <v>2037432.792</v>
      </c>
      <c r="I6" s="76">
        <f t="shared" si="3"/>
        <v>1016288.965</v>
      </c>
      <c r="J6" s="76">
        <f t="shared" si="3"/>
        <v>2047953.587</v>
      </c>
      <c r="K6" s="76">
        <f t="shared" si="3"/>
        <v>99184.99332</v>
      </c>
      <c r="L6" s="76">
        <f t="shared" si="3"/>
        <v>2291531.995</v>
      </c>
      <c r="M6" s="76">
        <f t="shared" si="3"/>
        <v>629441.0298</v>
      </c>
      <c r="N6" s="76">
        <f t="shared" si="3"/>
        <v>649793.0305</v>
      </c>
      <c r="O6" s="76">
        <f t="shared" si="3"/>
        <v>31494224.15</v>
      </c>
      <c r="Q6" s="69">
        <v>2913729.54306</v>
      </c>
      <c r="R6" s="69">
        <v>4586358.521149999</v>
      </c>
      <c r="S6" s="69">
        <v>1851562.7018199998</v>
      </c>
      <c r="T6" s="69">
        <v>2408496.66675</v>
      </c>
      <c r="U6" s="69">
        <v>2420714.25663</v>
      </c>
      <c r="V6" s="69">
        <v>1133724.88828</v>
      </c>
      <c r="W6" s="69">
        <v>418538.91023000004</v>
      </c>
      <c r="X6" s="69">
        <v>1368259.23305</v>
      </c>
      <c r="Y6" s="69">
        <v>76941.49521</v>
      </c>
      <c r="Z6" s="69">
        <v>1716462.33794</v>
      </c>
      <c r="AA6" s="69">
        <v>468794.28194</v>
      </c>
      <c r="AB6" s="69">
        <v>192730.0</v>
      </c>
      <c r="AC6" s="69">
        <v>1.9556312836060002E7</v>
      </c>
    </row>
    <row r="7" ht="18.0" customHeight="1">
      <c r="A7" s="7"/>
      <c r="B7" s="19" t="s">
        <v>23</v>
      </c>
      <c r="C7" s="76">
        <f t="shared" ref="C7:O7" si="4">+Q6</f>
        <v>2913729.543</v>
      </c>
      <c r="D7" s="76">
        <f t="shared" si="4"/>
        <v>4586358.521</v>
      </c>
      <c r="E7" s="76">
        <f t="shared" si="4"/>
        <v>1851562.702</v>
      </c>
      <c r="F7" s="76">
        <f t="shared" si="4"/>
        <v>2408496.667</v>
      </c>
      <c r="G7" s="76">
        <f t="shared" si="4"/>
        <v>2420714.257</v>
      </c>
      <c r="H7" s="76">
        <f t="shared" si="4"/>
        <v>1133724.888</v>
      </c>
      <c r="I7" s="76">
        <f t="shared" si="4"/>
        <v>418538.9102</v>
      </c>
      <c r="J7" s="76">
        <f t="shared" si="4"/>
        <v>1368259.233</v>
      </c>
      <c r="K7" s="76">
        <f t="shared" si="4"/>
        <v>76941.49521</v>
      </c>
      <c r="L7" s="76">
        <f t="shared" si="4"/>
        <v>1716462.338</v>
      </c>
      <c r="M7" s="76">
        <f t="shared" si="4"/>
        <v>468794.2819</v>
      </c>
      <c r="N7" s="76">
        <f t="shared" si="4"/>
        <v>192730</v>
      </c>
      <c r="O7" s="76">
        <f t="shared" si="4"/>
        <v>19556312.84</v>
      </c>
      <c r="Q7" s="70">
        <v>4409426.4107</v>
      </c>
      <c r="R7" s="70">
        <v>6358427.3639899995</v>
      </c>
      <c r="S7" s="70">
        <v>6766126.60431</v>
      </c>
      <c r="T7" s="70">
        <v>4004000.14537</v>
      </c>
      <c r="U7" s="70">
        <v>2922251.96264</v>
      </c>
      <c r="V7" s="70">
        <v>2317481.64134</v>
      </c>
      <c r="W7" s="70">
        <v>1461378.13854</v>
      </c>
      <c r="X7" s="70">
        <v>2314981.56081</v>
      </c>
      <c r="Y7" s="70">
        <v>4283.70126</v>
      </c>
      <c r="Z7" s="70">
        <v>2781466.1237</v>
      </c>
      <c r="AA7" s="70">
        <v>328092.08564999996</v>
      </c>
      <c r="AB7" s="70">
        <v>260489.34931999998</v>
      </c>
      <c r="AC7" s="70">
        <v>3.392840508763E7</v>
      </c>
    </row>
    <row r="8" ht="18.0" customHeight="1">
      <c r="A8" s="7"/>
      <c r="B8" s="17" t="s">
        <v>24</v>
      </c>
      <c r="C8" s="76">
        <f t="shared" ref="C8:O8" si="5">+Q7</f>
        <v>4409426.411</v>
      </c>
      <c r="D8" s="76">
        <f t="shared" si="5"/>
        <v>6358427.364</v>
      </c>
      <c r="E8" s="76">
        <f t="shared" si="5"/>
        <v>6766126.604</v>
      </c>
      <c r="F8" s="76">
        <f t="shared" si="5"/>
        <v>4004000.145</v>
      </c>
      <c r="G8" s="76">
        <f t="shared" si="5"/>
        <v>2922251.963</v>
      </c>
      <c r="H8" s="76">
        <f t="shared" si="5"/>
        <v>2317481.641</v>
      </c>
      <c r="I8" s="76">
        <f t="shared" si="5"/>
        <v>1461378.139</v>
      </c>
      <c r="J8" s="76">
        <f t="shared" si="5"/>
        <v>2314981.561</v>
      </c>
      <c r="K8" s="76">
        <f t="shared" si="5"/>
        <v>4283.70126</v>
      </c>
      <c r="L8" s="76">
        <f t="shared" si="5"/>
        <v>2781466.124</v>
      </c>
      <c r="M8" s="76">
        <f t="shared" si="5"/>
        <v>328092.0857</v>
      </c>
      <c r="N8" s="76">
        <f t="shared" si="5"/>
        <v>260489.3493</v>
      </c>
      <c r="O8" s="76">
        <f t="shared" si="5"/>
        <v>33928405.09</v>
      </c>
      <c r="Q8" s="69">
        <v>601605.6709400001</v>
      </c>
      <c r="R8" s="69">
        <v>1282939.05514</v>
      </c>
      <c r="S8" s="69">
        <v>682180.1758300001</v>
      </c>
      <c r="T8" s="69">
        <v>470344.03408</v>
      </c>
      <c r="U8" s="69">
        <v>335446.54409</v>
      </c>
      <c r="V8" s="69">
        <v>315397.77660000004</v>
      </c>
      <c r="W8" s="69">
        <v>110064.926</v>
      </c>
      <c r="X8" s="69">
        <v>221814.71858000002</v>
      </c>
      <c r="Y8" s="69">
        <v>3939.91291</v>
      </c>
      <c r="Z8" s="69">
        <v>215369.86437999998</v>
      </c>
      <c r="AA8" s="69">
        <v>60556.95225</v>
      </c>
      <c r="AB8" s="69">
        <v>0.0</v>
      </c>
      <c r="AC8" s="69">
        <v>4299659.6308</v>
      </c>
    </row>
    <row r="9" ht="18.0" customHeight="1">
      <c r="A9" s="7"/>
      <c r="B9" s="19" t="s">
        <v>25</v>
      </c>
      <c r="C9" s="76">
        <f t="shared" ref="C9:O9" si="6">+Q8</f>
        <v>601605.6709</v>
      </c>
      <c r="D9" s="76">
        <f t="shared" si="6"/>
        <v>1282939.055</v>
      </c>
      <c r="E9" s="76">
        <f t="shared" si="6"/>
        <v>682180.1758</v>
      </c>
      <c r="F9" s="76">
        <f t="shared" si="6"/>
        <v>470344.0341</v>
      </c>
      <c r="G9" s="76">
        <f t="shared" si="6"/>
        <v>335446.5441</v>
      </c>
      <c r="H9" s="76">
        <f t="shared" si="6"/>
        <v>315397.7766</v>
      </c>
      <c r="I9" s="76">
        <f t="shared" si="6"/>
        <v>110064.926</v>
      </c>
      <c r="J9" s="76">
        <f t="shared" si="6"/>
        <v>221814.7186</v>
      </c>
      <c r="K9" s="76">
        <f t="shared" si="6"/>
        <v>3939.91291</v>
      </c>
      <c r="L9" s="76">
        <f t="shared" si="6"/>
        <v>215369.8644</v>
      </c>
      <c r="M9" s="76">
        <f t="shared" si="6"/>
        <v>60556.95225</v>
      </c>
      <c r="N9" s="76">
        <f t="shared" si="6"/>
        <v>0</v>
      </c>
      <c r="O9" s="76">
        <f t="shared" si="6"/>
        <v>4299659.631</v>
      </c>
      <c r="Q9" s="69">
        <v>5476217.23037</v>
      </c>
      <c r="R9" s="69">
        <v>3777306.79835</v>
      </c>
      <c r="S9" s="69">
        <v>5566743.33468</v>
      </c>
      <c r="T9" s="69">
        <v>5291943.41718</v>
      </c>
      <c r="U9" s="69">
        <v>4310689.621739999</v>
      </c>
      <c r="V9" s="69">
        <v>2814786.51413</v>
      </c>
      <c r="W9" s="69">
        <v>1353827.06398</v>
      </c>
      <c r="X9" s="69">
        <v>10671.92308</v>
      </c>
      <c r="Y9" s="69">
        <v>40682.253600000004</v>
      </c>
      <c r="Z9" s="69">
        <v>955232.85958</v>
      </c>
      <c r="AA9" s="69">
        <v>509105.29298</v>
      </c>
      <c r="AB9" s="69">
        <v>34359.745729999995</v>
      </c>
      <c r="AC9" s="69">
        <v>3.0141566055400003E7</v>
      </c>
    </row>
    <row r="10" ht="18.0" customHeight="1">
      <c r="A10" s="7"/>
      <c r="B10" s="12" t="s">
        <v>26</v>
      </c>
      <c r="C10" s="75">
        <f t="shared" ref="C10:O10" si="7">SUM(C11:C13)</f>
        <v>12498970</v>
      </c>
      <c r="D10" s="75">
        <f t="shared" si="7"/>
        <v>15429296.49</v>
      </c>
      <c r="E10" s="75">
        <f t="shared" si="7"/>
        <v>15277285.21</v>
      </c>
      <c r="F10" s="75">
        <f t="shared" si="7"/>
        <v>9914613.255</v>
      </c>
      <c r="G10" s="75">
        <f t="shared" si="7"/>
        <v>9220672.093</v>
      </c>
      <c r="H10" s="75">
        <f t="shared" si="7"/>
        <v>6579319.297</v>
      </c>
      <c r="I10" s="75">
        <f t="shared" si="7"/>
        <v>3185339.335</v>
      </c>
      <c r="J10" s="75">
        <f t="shared" si="7"/>
        <v>5179612.221</v>
      </c>
      <c r="K10" s="75">
        <f t="shared" si="7"/>
        <v>61228.54618</v>
      </c>
      <c r="L10" s="75">
        <f t="shared" si="7"/>
        <v>5403297.516</v>
      </c>
      <c r="M10" s="75">
        <f t="shared" si="7"/>
        <v>1158847.468</v>
      </c>
      <c r="N10" s="75">
        <f t="shared" si="7"/>
        <v>1939603.309</v>
      </c>
      <c r="O10" s="75">
        <f t="shared" si="7"/>
        <v>85848084.74</v>
      </c>
      <c r="Q10" s="69">
        <v>7022104.499399999</v>
      </c>
      <c r="R10" s="69">
        <v>1.165198968891E7</v>
      </c>
      <c r="S10" s="69">
        <v>9709643.77476</v>
      </c>
      <c r="T10" s="69">
        <v>4622666.24017</v>
      </c>
      <c r="U10" s="69">
        <v>4909912.10843</v>
      </c>
      <c r="V10" s="69">
        <v>3764498.27523</v>
      </c>
      <c r="W10" s="69">
        <v>1828317.54352</v>
      </c>
      <c r="X10" s="69">
        <v>5168217.15903</v>
      </c>
      <c r="Y10" s="69">
        <v>20150.62603</v>
      </c>
      <c r="Z10" s="69">
        <v>4448033.91383</v>
      </c>
      <c r="AA10" s="69">
        <v>649231.73586</v>
      </c>
      <c r="AB10" s="69">
        <v>1905093.32161</v>
      </c>
      <c r="AC10" s="69">
        <v>5.569985888678E7</v>
      </c>
    </row>
    <row r="11" ht="18.0" customHeight="1">
      <c r="A11" s="7"/>
      <c r="B11" s="17" t="s">
        <v>27</v>
      </c>
      <c r="C11" s="76">
        <f t="shared" ref="C11:O11" si="8">+Q9</f>
        <v>5476217.23</v>
      </c>
      <c r="D11" s="76">
        <f t="shared" si="8"/>
        <v>3777306.798</v>
      </c>
      <c r="E11" s="76">
        <f t="shared" si="8"/>
        <v>5566743.335</v>
      </c>
      <c r="F11" s="76">
        <f t="shared" si="8"/>
        <v>5291943.417</v>
      </c>
      <c r="G11" s="76">
        <f t="shared" si="8"/>
        <v>4310689.622</v>
      </c>
      <c r="H11" s="76">
        <f t="shared" si="8"/>
        <v>2814786.514</v>
      </c>
      <c r="I11" s="76">
        <f t="shared" si="8"/>
        <v>1353827.064</v>
      </c>
      <c r="J11" s="76">
        <f t="shared" si="8"/>
        <v>10671.92308</v>
      </c>
      <c r="K11" s="76">
        <f t="shared" si="8"/>
        <v>40682.2536</v>
      </c>
      <c r="L11" s="76">
        <f t="shared" si="8"/>
        <v>955232.8596</v>
      </c>
      <c r="M11" s="76">
        <f t="shared" si="8"/>
        <v>509105.293</v>
      </c>
      <c r="N11" s="76">
        <f t="shared" si="8"/>
        <v>34359.74573</v>
      </c>
      <c r="O11" s="76">
        <f t="shared" si="8"/>
        <v>30141566.06</v>
      </c>
      <c r="Q11" s="69">
        <v>648.27364</v>
      </c>
      <c r="R11" s="69">
        <v>0.0</v>
      </c>
      <c r="S11" s="69">
        <v>898.1015</v>
      </c>
      <c r="T11" s="69">
        <v>3.59795</v>
      </c>
      <c r="U11" s="69">
        <v>70.36233</v>
      </c>
      <c r="V11" s="69">
        <v>34.50752</v>
      </c>
      <c r="W11" s="69">
        <v>3194.72765</v>
      </c>
      <c r="X11" s="69">
        <v>723.13865</v>
      </c>
      <c r="Y11" s="69">
        <v>395.66655</v>
      </c>
      <c r="Z11" s="69">
        <v>30.74209</v>
      </c>
      <c r="AA11" s="69">
        <v>510.43962</v>
      </c>
      <c r="AB11" s="69">
        <v>150.24169</v>
      </c>
      <c r="AC11" s="69">
        <v>6659.799190000001</v>
      </c>
    </row>
    <row r="12" ht="18.0" customHeight="1">
      <c r="A12" s="7"/>
      <c r="B12" s="17" t="s">
        <v>28</v>
      </c>
      <c r="C12" s="76">
        <f t="shared" ref="C12:O12" si="9">+Q10</f>
        <v>7022104.499</v>
      </c>
      <c r="D12" s="76">
        <f t="shared" si="9"/>
        <v>11651989.69</v>
      </c>
      <c r="E12" s="76">
        <f t="shared" si="9"/>
        <v>9709643.775</v>
      </c>
      <c r="F12" s="76">
        <f t="shared" si="9"/>
        <v>4622666.24</v>
      </c>
      <c r="G12" s="76">
        <f t="shared" si="9"/>
        <v>4909912.108</v>
      </c>
      <c r="H12" s="76">
        <f t="shared" si="9"/>
        <v>3764498.275</v>
      </c>
      <c r="I12" s="76">
        <f t="shared" si="9"/>
        <v>1828317.544</v>
      </c>
      <c r="J12" s="76">
        <f t="shared" si="9"/>
        <v>5168217.159</v>
      </c>
      <c r="K12" s="76">
        <f t="shared" si="9"/>
        <v>20150.62603</v>
      </c>
      <c r="L12" s="76">
        <f t="shared" si="9"/>
        <v>4448033.914</v>
      </c>
      <c r="M12" s="76">
        <f t="shared" si="9"/>
        <v>649231.7359</v>
      </c>
      <c r="N12" s="76">
        <f t="shared" si="9"/>
        <v>1905093.322</v>
      </c>
      <c r="O12" s="76">
        <f t="shared" si="9"/>
        <v>55699858.89</v>
      </c>
    </row>
    <row r="13" ht="20.25" customHeight="1">
      <c r="A13" s="7"/>
      <c r="B13" s="17" t="s">
        <v>359</v>
      </c>
      <c r="C13" s="76">
        <f t="shared" ref="C13:O13" si="10">+Q11</f>
        <v>648.27364</v>
      </c>
      <c r="D13" s="76">
        <f t="shared" si="10"/>
        <v>0</v>
      </c>
      <c r="E13" s="76">
        <f t="shared" si="10"/>
        <v>898.1015</v>
      </c>
      <c r="F13" s="76">
        <f t="shared" si="10"/>
        <v>3.59795</v>
      </c>
      <c r="G13" s="76">
        <f t="shared" si="10"/>
        <v>70.36233</v>
      </c>
      <c r="H13" s="76">
        <f t="shared" si="10"/>
        <v>34.50752</v>
      </c>
      <c r="I13" s="76">
        <f t="shared" si="10"/>
        <v>3194.72765</v>
      </c>
      <c r="J13" s="76">
        <f t="shared" si="10"/>
        <v>723.13865</v>
      </c>
      <c r="K13" s="76">
        <f t="shared" si="10"/>
        <v>395.66655</v>
      </c>
      <c r="L13" s="76">
        <f t="shared" si="10"/>
        <v>30.74209</v>
      </c>
      <c r="M13" s="76">
        <f t="shared" si="10"/>
        <v>510.43962</v>
      </c>
      <c r="N13" s="76">
        <f t="shared" si="10"/>
        <v>150.24169</v>
      </c>
      <c r="O13" s="76">
        <f t="shared" si="10"/>
        <v>6659.79919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ht="30.0" customHeight="1">
      <c r="B15" s="10" t="s">
        <v>30</v>
      </c>
      <c r="C15" s="10" t="str">
        <f t="shared" ref="C15:O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BPR</v>
      </c>
      <c r="O15" s="10" t="str">
        <f t="shared" si="11"/>
        <v>TOTAL SISTEMA</v>
      </c>
    </row>
    <row r="16" ht="19.5" customHeight="1">
      <c r="B16" s="19" t="s">
        <v>360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</row>
    <row r="17" ht="19.5" customHeight="1">
      <c r="B17" s="26" t="s">
        <v>32</v>
      </c>
      <c r="C17" s="27">
        <f t="shared" ref="C17:O17" si="12">C16*C10</f>
        <v>362470.1301</v>
      </c>
      <c r="D17" s="27">
        <f t="shared" si="12"/>
        <v>447449.5981</v>
      </c>
      <c r="E17" s="27">
        <f t="shared" si="12"/>
        <v>443041.2711</v>
      </c>
      <c r="F17" s="27">
        <f t="shared" si="12"/>
        <v>287523.7844</v>
      </c>
      <c r="G17" s="27">
        <f t="shared" si="12"/>
        <v>267399.4907</v>
      </c>
      <c r="H17" s="27">
        <f t="shared" si="12"/>
        <v>190800.2596</v>
      </c>
      <c r="I17" s="27">
        <f t="shared" si="12"/>
        <v>92374.84072</v>
      </c>
      <c r="J17" s="27">
        <f t="shared" si="12"/>
        <v>150208.7544</v>
      </c>
      <c r="K17" s="27">
        <f t="shared" si="12"/>
        <v>1775.627839</v>
      </c>
      <c r="L17" s="27">
        <f t="shared" si="12"/>
        <v>156695.6279</v>
      </c>
      <c r="M17" s="27">
        <f t="shared" si="12"/>
        <v>33606.57659</v>
      </c>
      <c r="N17" s="27">
        <f t="shared" si="12"/>
        <v>56248.49596</v>
      </c>
      <c r="O17" s="27">
        <f t="shared" si="12"/>
        <v>2489594.457</v>
      </c>
    </row>
    <row r="18" ht="29.25" customHeight="1">
      <c r="B18" s="29" t="s">
        <v>361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</row>
    <row r="19" ht="21.0" customHeight="1">
      <c r="B19" s="26" t="s">
        <v>34</v>
      </c>
      <c r="C19" s="27">
        <f t="shared" ref="C19:O19" si="13">C9*C18</f>
        <v>421123.9697</v>
      </c>
      <c r="D19" s="27">
        <f t="shared" si="13"/>
        <v>898057.3386</v>
      </c>
      <c r="E19" s="27">
        <f t="shared" si="13"/>
        <v>477526.1231</v>
      </c>
      <c r="F19" s="27">
        <f t="shared" si="13"/>
        <v>329240.8239</v>
      </c>
      <c r="G19" s="27">
        <f t="shared" si="13"/>
        <v>234812.5809</v>
      </c>
      <c r="H19" s="27">
        <f t="shared" si="13"/>
        <v>220778.4436</v>
      </c>
      <c r="I19" s="27">
        <f t="shared" si="13"/>
        <v>77045.4482</v>
      </c>
      <c r="J19" s="27">
        <f t="shared" si="13"/>
        <v>155270.303</v>
      </c>
      <c r="K19" s="27">
        <f t="shared" si="13"/>
        <v>2757.939037</v>
      </c>
      <c r="L19" s="27">
        <f t="shared" si="13"/>
        <v>150758.9051</v>
      </c>
      <c r="M19" s="27">
        <f t="shared" si="13"/>
        <v>42389.86658</v>
      </c>
      <c r="N19" s="27">
        <f t="shared" si="13"/>
        <v>0</v>
      </c>
      <c r="O19" s="27">
        <f t="shared" si="13"/>
        <v>3009761.742</v>
      </c>
    </row>
    <row r="20" ht="31.5" customHeight="1">
      <c r="B20" s="29" t="s">
        <v>362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R20" s="32"/>
    </row>
    <row r="21" ht="20.25" customHeight="1">
      <c r="B21" s="26" t="s">
        <v>36</v>
      </c>
      <c r="C21" s="27">
        <f t="shared" ref="C21:O21" si="14">C20*C4</f>
        <v>1649588.879</v>
      </c>
      <c r="D21" s="27">
        <f t="shared" si="14"/>
        <v>2359954.305</v>
      </c>
      <c r="E21" s="27">
        <f t="shared" si="14"/>
        <v>1982922.502</v>
      </c>
      <c r="F21" s="27">
        <f t="shared" si="14"/>
        <v>1408658.766</v>
      </c>
      <c r="G21" s="27">
        <f t="shared" si="14"/>
        <v>1198703.815</v>
      </c>
      <c r="H21" s="27">
        <f t="shared" si="14"/>
        <v>942494.0339</v>
      </c>
      <c r="I21" s="27">
        <f t="shared" si="14"/>
        <v>651423.0575</v>
      </c>
      <c r="J21" s="27">
        <f t="shared" si="14"/>
        <v>1021098.721</v>
      </c>
      <c r="K21" s="27">
        <f t="shared" si="14"/>
        <v>10979.27377</v>
      </c>
      <c r="L21" s="27">
        <f t="shared" si="14"/>
        <v>1087603.997</v>
      </c>
      <c r="M21" s="27">
        <f t="shared" si="14"/>
        <v>254160.8439</v>
      </c>
      <c r="N21" s="27">
        <f t="shared" si="14"/>
        <v>513605.9137</v>
      </c>
      <c r="O21" s="27">
        <f t="shared" si="14"/>
        <v>13081194.11</v>
      </c>
    </row>
    <row r="22" ht="32.25" customHeight="1">
      <c r="B22" s="29" t="s">
        <v>363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ht="42.75" customHeight="1">
      <c r="B24" s="23" t="s">
        <v>39</v>
      </c>
      <c r="C24" s="23" t="str">
        <f t="shared" ref="C24:O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BPR</v>
      </c>
      <c r="O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ht="29.25" customHeight="1">
      <c r="B26" s="39" t="s">
        <v>41</v>
      </c>
      <c r="C26" s="27">
        <f t="shared" ref="C26:O26" si="16">C5-C21</f>
        <v>5951437.707</v>
      </c>
      <c r="D26" s="27">
        <f t="shared" si="16"/>
        <v>9524942.277</v>
      </c>
      <c r="E26" s="27">
        <f t="shared" si="16"/>
        <v>7189620.616</v>
      </c>
      <c r="F26" s="27">
        <f t="shared" si="16"/>
        <v>5076362.015</v>
      </c>
      <c r="G26" s="27">
        <f t="shared" si="16"/>
        <v>4156540.044</v>
      </c>
      <c r="H26" s="27">
        <f t="shared" si="16"/>
        <v>2864311.111</v>
      </c>
      <c r="I26" s="27">
        <f t="shared" si="16"/>
        <v>1625809.004</v>
      </c>
      <c r="J26" s="27">
        <f t="shared" si="16"/>
        <v>2727988.318</v>
      </c>
      <c r="K26" s="27">
        <f t="shared" si="16"/>
        <v>60530.84885</v>
      </c>
      <c r="L26" s="27">
        <f t="shared" si="16"/>
        <v>3234198.226</v>
      </c>
      <c r="M26" s="27">
        <f t="shared" si="16"/>
        <v>497687.4731</v>
      </c>
      <c r="N26" s="27">
        <f t="shared" si="16"/>
        <v>319584.4661</v>
      </c>
      <c r="O26" s="27">
        <f t="shared" si="16"/>
        <v>43229012.11</v>
      </c>
    </row>
    <row r="27" ht="18.75" customHeight="1">
      <c r="B27" s="40" t="s">
        <v>42</v>
      </c>
      <c r="C27" s="41">
        <f t="shared" ref="C27:O27" si="17">C26/C17</f>
        <v>16.41911212</v>
      </c>
      <c r="D27" s="41">
        <f t="shared" si="17"/>
        <v>21.28718478</v>
      </c>
      <c r="E27" s="41">
        <f t="shared" si="17"/>
        <v>16.22788008</v>
      </c>
      <c r="F27" s="41">
        <f t="shared" si="17"/>
        <v>17.65545075</v>
      </c>
      <c r="G27" s="41">
        <f t="shared" si="17"/>
        <v>15.54430801</v>
      </c>
      <c r="H27" s="41">
        <f t="shared" si="17"/>
        <v>15.01209232</v>
      </c>
      <c r="I27" s="41">
        <f t="shared" si="17"/>
        <v>17.60012782</v>
      </c>
      <c r="J27" s="41">
        <f t="shared" si="17"/>
        <v>18.16131376</v>
      </c>
      <c r="K27" s="41">
        <f t="shared" si="17"/>
        <v>34.08982869</v>
      </c>
      <c r="L27" s="41">
        <f t="shared" si="17"/>
        <v>20.64000297</v>
      </c>
      <c r="M27" s="41">
        <f t="shared" si="17"/>
        <v>14.80922854</v>
      </c>
      <c r="N27" s="41">
        <f t="shared" si="17"/>
        <v>5.681653538</v>
      </c>
      <c r="O27" s="41">
        <f t="shared" si="17"/>
        <v>17.36387707</v>
      </c>
    </row>
    <row r="28" ht="18.75" customHeight="1">
      <c r="B28" s="40" t="s">
        <v>43</v>
      </c>
      <c r="C28" s="41">
        <f t="shared" ref="C28:O28" si="18">((C26)/C10)*100</f>
        <v>47.61542515</v>
      </c>
      <c r="D28" s="41">
        <f t="shared" si="18"/>
        <v>61.73283587</v>
      </c>
      <c r="E28" s="41">
        <f t="shared" si="18"/>
        <v>47.06085222</v>
      </c>
      <c r="F28" s="41">
        <f t="shared" si="18"/>
        <v>51.20080718</v>
      </c>
      <c r="G28" s="41">
        <f t="shared" si="18"/>
        <v>45.07849322</v>
      </c>
      <c r="H28" s="41">
        <f t="shared" si="18"/>
        <v>43.53506771</v>
      </c>
      <c r="I28" s="41">
        <f t="shared" si="18"/>
        <v>51.04037068</v>
      </c>
      <c r="J28" s="41">
        <f t="shared" si="18"/>
        <v>52.6678099</v>
      </c>
      <c r="K28" s="41">
        <f t="shared" si="18"/>
        <v>98.86050319</v>
      </c>
      <c r="L28" s="41">
        <f t="shared" si="18"/>
        <v>59.85600862</v>
      </c>
      <c r="M28" s="41">
        <f t="shared" si="18"/>
        <v>42.94676277</v>
      </c>
      <c r="N28" s="41">
        <f t="shared" si="18"/>
        <v>16.47679526</v>
      </c>
      <c r="O28" s="41">
        <f t="shared" si="18"/>
        <v>50.35524349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ht="28.5" customHeight="1">
      <c r="B30" s="39" t="s">
        <v>45</v>
      </c>
      <c r="C30" s="27">
        <f t="shared" ref="C30:O30" si="19">C6-(0.4*C7)+C19-C21</f>
        <v>2143616.967</v>
      </c>
      <c r="D30" s="27">
        <f t="shared" si="19"/>
        <v>4449453.968</v>
      </c>
      <c r="E30" s="27">
        <f t="shared" si="19"/>
        <v>1105674.188</v>
      </c>
      <c r="F30" s="27">
        <f t="shared" si="19"/>
        <v>1542705.904</v>
      </c>
      <c r="G30" s="27">
        <f t="shared" si="19"/>
        <v>1569734.626</v>
      </c>
      <c r="H30" s="27">
        <f t="shared" si="19"/>
        <v>862227.2463</v>
      </c>
      <c r="I30" s="27">
        <f t="shared" si="19"/>
        <v>274495.7917</v>
      </c>
      <c r="J30" s="27">
        <f t="shared" si="19"/>
        <v>634821.4755</v>
      </c>
      <c r="K30" s="27">
        <f t="shared" si="19"/>
        <v>60187.0605</v>
      </c>
      <c r="L30" s="27">
        <f t="shared" si="19"/>
        <v>668101.9671</v>
      </c>
      <c r="M30" s="27">
        <f t="shared" si="19"/>
        <v>230152.3397</v>
      </c>
      <c r="N30" s="27">
        <f t="shared" si="19"/>
        <v>59095.11678</v>
      </c>
      <c r="O30" s="27">
        <f t="shared" si="19"/>
        <v>13600266.65</v>
      </c>
    </row>
    <row r="31" ht="18.75" customHeight="1">
      <c r="B31" s="40" t="s">
        <v>42</v>
      </c>
      <c r="C31" s="41">
        <f t="shared" ref="C31:O31" si="20">C30/C17</f>
        <v>5.913913421</v>
      </c>
      <c r="D31" s="41">
        <f t="shared" si="20"/>
        <v>9.94403389</v>
      </c>
      <c r="E31" s="41">
        <f t="shared" si="20"/>
        <v>2.495646026</v>
      </c>
      <c r="F31" s="41">
        <f t="shared" si="20"/>
        <v>5.365489701</v>
      </c>
      <c r="G31" s="41">
        <f t="shared" si="20"/>
        <v>5.870372533</v>
      </c>
      <c r="H31" s="41">
        <f t="shared" si="20"/>
        <v>4.519004576</v>
      </c>
      <c r="I31" s="41">
        <f t="shared" si="20"/>
        <v>2.971542787</v>
      </c>
      <c r="J31" s="41">
        <f t="shared" si="20"/>
        <v>4.226261499</v>
      </c>
      <c r="K31" s="41">
        <f t="shared" si="20"/>
        <v>33.89621359</v>
      </c>
      <c r="L31" s="41">
        <f t="shared" si="20"/>
        <v>4.263692458</v>
      </c>
      <c r="M31" s="41">
        <f t="shared" si="20"/>
        <v>6.848431561</v>
      </c>
      <c r="N31" s="41">
        <f t="shared" si="20"/>
        <v>1.050607945</v>
      </c>
      <c r="O31" s="41">
        <f t="shared" si="20"/>
        <v>5.462844203</v>
      </c>
    </row>
    <row r="32" ht="18.75" customHeight="1">
      <c r="B32" s="40" t="s">
        <v>43</v>
      </c>
      <c r="C32" s="41">
        <f t="shared" ref="C32:O32" si="21">((C30/C10)*100)</f>
        <v>17.15034892</v>
      </c>
      <c r="D32" s="41">
        <f t="shared" si="21"/>
        <v>28.83769828</v>
      </c>
      <c r="E32" s="41">
        <f t="shared" si="21"/>
        <v>7.237373476</v>
      </c>
      <c r="F32" s="41">
        <f t="shared" si="21"/>
        <v>15.55992013</v>
      </c>
      <c r="G32" s="41">
        <f t="shared" si="21"/>
        <v>17.02408035</v>
      </c>
      <c r="H32" s="41">
        <f t="shared" si="21"/>
        <v>13.10511327</v>
      </c>
      <c r="I32" s="41">
        <f t="shared" si="21"/>
        <v>8.617474083</v>
      </c>
      <c r="J32" s="41">
        <f t="shared" si="21"/>
        <v>12.25615835</v>
      </c>
      <c r="K32" s="41">
        <f t="shared" si="21"/>
        <v>98.29901942</v>
      </c>
      <c r="L32" s="41">
        <f t="shared" si="21"/>
        <v>12.36470813</v>
      </c>
      <c r="M32" s="41">
        <f t="shared" si="21"/>
        <v>19.86045153</v>
      </c>
      <c r="N32" s="41">
        <f t="shared" si="21"/>
        <v>3.046763042</v>
      </c>
      <c r="O32" s="41">
        <f t="shared" si="21"/>
        <v>15.84224819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A72" s="7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A78" s="7"/>
      <c r="B78" s="51" t="s">
        <v>48</v>
      </c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24.71"/>
    <col customWidth="1" min="4" max="9" width="16.29"/>
    <col customWidth="1" min="10" max="10" width="12.43"/>
    <col customWidth="1" hidden="1" min="11" max="11" width="8.71"/>
    <col customWidth="1" min="12" max="14" width="16.29"/>
    <col customWidth="1" min="15" max="15" width="19.71"/>
    <col customWidth="1" min="16" max="17" width="11.57"/>
    <col customWidth="1" min="18" max="18" width="14.71"/>
    <col customWidth="1" min="19" max="29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7.0" customHeight="1">
      <c r="A2" s="7"/>
      <c r="B2" s="8" t="s">
        <v>353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</row>
    <row r="4" ht="18.0" customHeight="1">
      <c r="A4" s="7"/>
      <c r="B4" s="12" t="s">
        <v>20</v>
      </c>
      <c r="C4" s="74">
        <f t="shared" ref="C4:O4" si="1">+Q4</f>
        <v>35976023.96</v>
      </c>
      <c r="D4" s="74">
        <f t="shared" si="1"/>
        <v>51142637.97</v>
      </c>
      <c r="E4" s="74">
        <f t="shared" si="1"/>
        <v>42236741.17</v>
      </c>
      <c r="F4" s="74">
        <f t="shared" si="1"/>
        <v>29747407.4</v>
      </c>
      <c r="G4" s="74">
        <f t="shared" si="1"/>
        <v>25449331.91</v>
      </c>
      <c r="H4" s="74">
        <f t="shared" si="1"/>
        <v>20001150.42</v>
      </c>
      <c r="I4" s="74">
        <f t="shared" si="1"/>
        <v>13868130.12</v>
      </c>
      <c r="J4" s="74">
        <f t="shared" si="1"/>
        <v>21782746.22</v>
      </c>
      <c r="K4" s="74">
        <f t="shared" si="1"/>
        <v>239317.2978</v>
      </c>
      <c r="L4" s="74">
        <f t="shared" si="1"/>
        <v>23311165.55</v>
      </c>
      <c r="M4" s="74">
        <f t="shared" si="1"/>
        <v>5492951.076</v>
      </c>
      <c r="N4" s="74">
        <f t="shared" si="1"/>
        <v>10996510.3</v>
      </c>
      <c r="O4" s="74">
        <f t="shared" si="1"/>
        <v>280244113.4</v>
      </c>
      <c r="Q4" s="64">
        <v>3.59760239649E7</v>
      </c>
      <c r="R4" s="13">
        <v>5.114263796761E7</v>
      </c>
      <c r="S4" s="13">
        <v>4.223674117072E7</v>
      </c>
      <c r="T4" s="13">
        <v>2.974740740086E7</v>
      </c>
      <c r="U4" s="13">
        <v>2.544933190686E7</v>
      </c>
      <c r="V4" s="13">
        <v>2.000115041993E7</v>
      </c>
      <c r="W4" s="13">
        <v>1.3868130122459998E7</v>
      </c>
      <c r="X4" s="13">
        <v>2.178274621985E7</v>
      </c>
      <c r="Y4" s="13">
        <v>239317.2978</v>
      </c>
      <c r="Z4" s="13">
        <v>2.331116554973E7</v>
      </c>
      <c r="AA4" s="13">
        <v>5492951.076</v>
      </c>
      <c r="AB4" s="13">
        <v>1.099651030414E7</v>
      </c>
      <c r="AC4" s="13">
        <v>2.8024411340086E8</v>
      </c>
    </row>
    <row r="5" ht="18.0" customHeight="1">
      <c r="A5" s="7"/>
      <c r="B5" s="12" t="s">
        <v>21</v>
      </c>
      <c r="C5" s="75">
        <f t="shared" ref="C5:O5" si="2">C6+C8-(C7*0.4)-(C9*0.3)</f>
        <v>8319454.809</v>
      </c>
      <c r="D5" s="75">
        <f t="shared" si="2"/>
        <v>12379647.21</v>
      </c>
      <c r="E5" s="75">
        <f t="shared" si="2"/>
        <v>9440658.584</v>
      </c>
      <c r="F5" s="75">
        <f t="shared" si="2"/>
        <v>6811408.411</v>
      </c>
      <c r="G5" s="75">
        <f t="shared" si="2"/>
        <v>5216904.117</v>
      </c>
      <c r="H5" s="75">
        <f t="shared" si="2"/>
        <v>3826868.065</v>
      </c>
      <c r="I5" s="75">
        <f t="shared" si="2"/>
        <v>2260820.236</v>
      </c>
      <c r="J5" s="75">
        <f t="shared" si="2"/>
        <v>3747970.01</v>
      </c>
      <c r="K5" s="75">
        <f t="shared" si="2"/>
        <v>76303.27379</v>
      </c>
      <c r="L5" s="75">
        <f t="shared" si="2"/>
        <v>4367668.963</v>
      </c>
      <c r="M5" s="75">
        <f t="shared" si="2"/>
        <v>811230.963</v>
      </c>
      <c r="N5" s="75">
        <f t="shared" si="2"/>
        <v>882717.6998</v>
      </c>
      <c r="O5" s="75">
        <f t="shared" si="2"/>
        <v>58141652.35</v>
      </c>
      <c r="Q5" s="13">
        <v>5317469.25701</v>
      </c>
      <c r="R5" s="13">
        <v>8680538.95856</v>
      </c>
      <c r="S5" s="13">
        <v>3280926.3187800003</v>
      </c>
      <c r="T5" s="13">
        <v>3156377.47316</v>
      </c>
      <c r="U5" s="13">
        <v>3238173.2949099997</v>
      </c>
      <c r="V5" s="13">
        <v>1987565.39926</v>
      </c>
      <c r="W5" s="13">
        <v>913592.59459</v>
      </c>
      <c r="X5" s="13">
        <v>2015873.8798900002</v>
      </c>
      <c r="Y5" s="13">
        <v>103808.15484</v>
      </c>
      <c r="Z5" s="13">
        <v>2306348.01146</v>
      </c>
      <c r="AA5" s="13">
        <v>631002.1037699999</v>
      </c>
      <c r="AB5" s="13">
        <v>689147.13147</v>
      </c>
      <c r="AC5" s="13">
        <v>3.23208225777E7</v>
      </c>
    </row>
    <row r="6" ht="18.0" customHeight="1">
      <c r="A6" s="7"/>
      <c r="B6" s="17" t="s">
        <v>22</v>
      </c>
      <c r="C6" s="76">
        <f t="shared" ref="C6:O6" si="3">+Q5</f>
        <v>5317469.257</v>
      </c>
      <c r="D6" s="76">
        <f t="shared" si="3"/>
        <v>8680538.959</v>
      </c>
      <c r="E6" s="76">
        <f t="shared" si="3"/>
        <v>3280926.319</v>
      </c>
      <c r="F6" s="76">
        <f t="shared" si="3"/>
        <v>3156377.473</v>
      </c>
      <c r="G6" s="76">
        <f t="shared" si="3"/>
        <v>3238173.295</v>
      </c>
      <c r="H6" s="76">
        <f t="shared" si="3"/>
        <v>1987565.399</v>
      </c>
      <c r="I6" s="76">
        <f t="shared" si="3"/>
        <v>913592.5946</v>
      </c>
      <c r="J6" s="76">
        <f t="shared" si="3"/>
        <v>2015873.88</v>
      </c>
      <c r="K6" s="76">
        <f t="shared" si="3"/>
        <v>103808.1548</v>
      </c>
      <c r="L6" s="76">
        <f t="shared" si="3"/>
        <v>2306348.011</v>
      </c>
      <c r="M6" s="76">
        <f t="shared" si="3"/>
        <v>631002.1038</v>
      </c>
      <c r="N6" s="76">
        <f t="shared" si="3"/>
        <v>689147.1315</v>
      </c>
      <c r="O6" s="76">
        <f t="shared" si="3"/>
        <v>32320822.58</v>
      </c>
      <c r="Q6" s="13">
        <v>3541181.7615900002</v>
      </c>
      <c r="R6" s="13">
        <v>5775192.913310001</v>
      </c>
      <c r="S6" s="13">
        <v>1702709.9933399998</v>
      </c>
      <c r="T6" s="13">
        <v>1843146.3256400002</v>
      </c>
      <c r="U6" s="13">
        <v>2217019.26463</v>
      </c>
      <c r="V6" s="13">
        <v>861676.3192</v>
      </c>
      <c r="W6" s="13">
        <v>325142.23257</v>
      </c>
      <c r="X6" s="13">
        <v>1313596.2128599999</v>
      </c>
      <c r="Y6" s="13">
        <v>77475.61398000001</v>
      </c>
      <c r="Z6" s="13">
        <v>1794089.92862</v>
      </c>
      <c r="AA6" s="13">
        <v>463149.15937</v>
      </c>
      <c r="AB6" s="13">
        <v>198730.0</v>
      </c>
      <c r="AC6" s="13">
        <v>2.011310972511E7</v>
      </c>
    </row>
    <row r="7" ht="18.0" customHeight="1">
      <c r="A7" s="7"/>
      <c r="B7" s="19" t="s">
        <v>23</v>
      </c>
      <c r="C7" s="76">
        <f t="shared" ref="C7:O7" si="4">+Q6</f>
        <v>3541181.762</v>
      </c>
      <c r="D7" s="76">
        <f t="shared" si="4"/>
        <v>5775192.913</v>
      </c>
      <c r="E7" s="76">
        <f t="shared" si="4"/>
        <v>1702709.993</v>
      </c>
      <c r="F7" s="76">
        <f t="shared" si="4"/>
        <v>1843146.326</v>
      </c>
      <c r="G7" s="76">
        <f t="shared" si="4"/>
        <v>2217019.265</v>
      </c>
      <c r="H7" s="76">
        <f t="shared" si="4"/>
        <v>861676.3192</v>
      </c>
      <c r="I7" s="76">
        <f t="shared" si="4"/>
        <v>325142.2326</v>
      </c>
      <c r="J7" s="76">
        <f t="shared" si="4"/>
        <v>1313596.213</v>
      </c>
      <c r="K7" s="76">
        <f t="shared" si="4"/>
        <v>77475.61398</v>
      </c>
      <c r="L7" s="76">
        <f t="shared" si="4"/>
        <v>1794089.929</v>
      </c>
      <c r="M7" s="76">
        <f t="shared" si="4"/>
        <v>463149.1594</v>
      </c>
      <c r="N7" s="76">
        <f t="shared" si="4"/>
        <v>198730</v>
      </c>
      <c r="O7" s="76">
        <f t="shared" si="4"/>
        <v>20113109.73</v>
      </c>
      <c r="Q7" s="13">
        <v>4603462.71722</v>
      </c>
      <c r="R7" s="13">
        <v>6398741.74452</v>
      </c>
      <c r="S7" s="13">
        <v>7050719.49184</v>
      </c>
      <c r="T7" s="13">
        <v>4536173.25383</v>
      </c>
      <c r="U7" s="13">
        <v>2969955.6380700003</v>
      </c>
      <c r="V7" s="13">
        <v>2277032.65002</v>
      </c>
      <c r="W7" s="13">
        <v>1511980.00202</v>
      </c>
      <c r="X7" s="13">
        <v>2325197.61196</v>
      </c>
      <c r="Y7" s="13">
        <v>4831.75329</v>
      </c>
      <c r="Z7" s="13">
        <v>2843391.24756</v>
      </c>
      <c r="AA7" s="13">
        <v>386145.08408</v>
      </c>
      <c r="AB7" s="13">
        <v>273062.56832</v>
      </c>
      <c r="AC7" s="13">
        <v>3.518069376273E7</v>
      </c>
    </row>
    <row r="8" ht="18.0" customHeight="1">
      <c r="A8" s="7"/>
      <c r="B8" s="17" t="s">
        <v>24</v>
      </c>
      <c r="C8" s="76">
        <f t="shared" ref="C8:O8" si="5">+Q7</f>
        <v>4603462.717</v>
      </c>
      <c r="D8" s="76">
        <f t="shared" si="5"/>
        <v>6398741.745</v>
      </c>
      <c r="E8" s="76">
        <f t="shared" si="5"/>
        <v>7050719.492</v>
      </c>
      <c r="F8" s="76">
        <f t="shared" si="5"/>
        <v>4536173.254</v>
      </c>
      <c r="G8" s="76">
        <f t="shared" si="5"/>
        <v>2969955.638</v>
      </c>
      <c r="H8" s="76">
        <f t="shared" si="5"/>
        <v>2277032.65</v>
      </c>
      <c r="I8" s="76">
        <f t="shared" si="5"/>
        <v>1511980.002</v>
      </c>
      <c r="J8" s="76">
        <f t="shared" si="5"/>
        <v>2325197.612</v>
      </c>
      <c r="K8" s="76">
        <f t="shared" si="5"/>
        <v>4831.75329</v>
      </c>
      <c r="L8" s="76">
        <f t="shared" si="5"/>
        <v>2843391.248</v>
      </c>
      <c r="M8" s="76">
        <f t="shared" si="5"/>
        <v>386145.0841</v>
      </c>
      <c r="N8" s="76">
        <f t="shared" si="5"/>
        <v>273062.5683</v>
      </c>
      <c r="O8" s="76">
        <f t="shared" si="5"/>
        <v>35180693.76</v>
      </c>
      <c r="Q8" s="13">
        <v>616681.53515</v>
      </c>
      <c r="R8" s="13">
        <v>1298521.07841</v>
      </c>
      <c r="S8" s="13">
        <v>699677.43031</v>
      </c>
      <c r="T8" s="13">
        <v>479612.6192</v>
      </c>
      <c r="U8" s="13">
        <v>348057.03525</v>
      </c>
      <c r="V8" s="13">
        <v>310198.18882</v>
      </c>
      <c r="W8" s="13">
        <v>115651.55969</v>
      </c>
      <c r="X8" s="13">
        <v>225543.32373</v>
      </c>
      <c r="Y8" s="13">
        <v>4487.96249</v>
      </c>
      <c r="Z8" s="13">
        <v>214781.08043</v>
      </c>
      <c r="AA8" s="13">
        <v>68855.20378</v>
      </c>
      <c r="AB8" s="13">
        <v>0.0</v>
      </c>
      <c r="AC8" s="13">
        <v>4382067.01726</v>
      </c>
    </row>
    <row r="9" ht="18.0" customHeight="1">
      <c r="A9" s="7"/>
      <c r="B9" s="19" t="s">
        <v>25</v>
      </c>
      <c r="C9" s="76">
        <f t="shared" ref="C9:O9" si="6">+Q8</f>
        <v>616681.5352</v>
      </c>
      <c r="D9" s="76">
        <f t="shared" si="6"/>
        <v>1298521.078</v>
      </c>
      <c r="E9" s="76">
        <f t="shared" si="6"/>
        <v>699677.4303</v>
      </c>
      <c r="F9" s="76">
        <f t="shared" si="6"/>
        <v>479612.6192</v>
      </c>
      <c r="G9" s="76">
        <f t="shared" si="6"/>
        <v>348057.0353</v>
      </c>
      <c r="H9" s="76">
        <f t="shared" si="6"/>
        <v>310198.1888</v>
      </c>
      <c r="I9" s="76">
        <f t="shared" si="6"/>
        <v>115651.5597</v>
      </c>
      <c r="J9" s="76">
        <f t="shared" si="6"/>
        <v>225543.3237</v>
      </c>
      <c r="K9" s="76">
        <f t="shared" si="6"/>
        <v>4487.96249</v>
      </c>
      <c r="L9" s="76">
        <f t="shared" si="6"/>
        <v>214781.0804</v>
      </c>
      <c r="M9" s="76">
        <f t="shared" si="6"/>
        <v>68855.20378</v>
      </c>
      <c r="N9" s="76">
        <f t="shared" si="6"/>
        <v>0</v>
      </c>
      <c r="O9" s="76">
        <f t="shared" si="6"/>
        <v>4382067.017</v>
      </c>
      <c r="Q9" s="13">
        <v>5655007.468479999</v>
      </c>
      <c r="R9" s="13">
        <v>3758840.1531999996</v>
      </c>
      <c r="S9" s="13">
        <v>5591506.11982</v>
      </c>
      <c r="T9" s="13">
        <v>5128747.72236</v>
      </c>
      <c r="U9" s="13">
        <v>4358578.943270001</v>
      </c>
      <c r="V9" s="13">
        <v>2670697.4311100002</v>
      </c>
      <c r="W9" s="13">
        <v>1186513.19327</v>
      </c>
      <c r="X9" s="13">
        <v>11868.54831</v>
      </c>
      <c r="Y9" s="13">
        <v>48182.424060000005</v>
      </c>
      <c r="Z9" s="13">
        <v>1074853.5618699999</v>
      </c>
      <c r="AA9" s="13">
        <v>599724.2453</v>
      </c>
      <c r="AB9" s="13">
        <v>33368.292420000005</v>
      </c>
      <c r="AC9" s="13">
        <v>3.011788810347E7</v>
      </c>
    </row>
    <row r="10" ht="18.0" customHeight="1">
      <c r="A10" s="7"/>
      <c r="B10" s="12" t="s">
        <v>26</v>
      </c>
      <c r="C10" s="75">
        <f t="shared" ref="C10:O10" si="7">SUM(C11:C13)</f>
        <v>12731688.27</v>
      </c>
      <c r="D10" s="75">
        <f t="shared" si="7"/>
        <v>15229881.24</v>
      </c>
      <c r="E10" s="75">
        <f t="shared" si="7"/>
        <v>15255973.79</v>
      </c>
      <c r="F10" s="75">
        <f t="shared" si="7"/>
        <v>9710086.463</v>
      </c>
      <c r="G10" s="75">
        <f t="shared" si="7"/>
        <v>9324766.982</v>
      </c>
      <c r="H10" s="75">
        <f t="shared" si="7"/>
        <v>6430132.356</v>
      </c>
      <c r="I10" s="75">
        <f t="shared" si="7"/>
        <v>3015797.17</v>
      </c>
      <c r="J10" s="75">
        <f t="shared" si="7"/>
        <v>5129128.781</v>
      </c>
      <c r="K10" s="75">
        <f t="shared" si="7"/>
        <v>68455.49067</v>
      </c>
      <c r="L10" s="75">
        <f t="shared" si="7"/>
        <v>5530643.057</v>
      </c>
      <c r="M10" s="75">
        <f t="shared" si="7"/>
        <v>1187279.055</v>
      </c>
      <c r="N10" s="75">
        <f t="shared" si="7"/>
        <v>1920052.976</v>
      </c>
      <c r="O10" s="75">
        <f t="shared" si="7"/>
        <v>85533885.63</v>
      </c>
      <c r="Q10" s="13">
        <v>7076451.42413</v>
      </c>
      <c r="R10" s="52">
        <v>1.147095653221E7</v>
      </c>
      <c r="S10" s="13">
        <v>9661091.20301</v>
      </c>
      <c r="T10" s="13">
        <v>4579372.49075</v>
      </c>
      <c r="U10" s="13">
        <v>4965134.50016</v>
      </c>
      <c r="V10" s="13">
        <v>3759384.84602</v>
      </c>
      <c r="W10" s="13">
        <v>1829255.41754</v>
      </c>
      <c r="X10" s="13">
        <v>5116720.60872</v>
      </c>
      <c r="Y10" s="13">
        <v>20141.85944</v>
      </c>
      <c r="Z10" s="13">
        <v>4455674.67132</v>
      </c>
      <c r="AA10" s="13">
        <v>586946.77203</v>
      </c>
      <c r="AB10" s="13">
        <v>1886557.95821</v>
      </c>
      <c r="AC10" s="13">
        <v>5.540768828354E7</v>
      </c>
    </row>
    <row r="11" ht="18.0" customHeight="1">
      <c r="A11" s="7"/>
      <c r="B11" s="17" t="s">
        <v>27</v>
      </c>
      <c r="C11" s="76">
        <f t="shared" ref="C11:O11" si="8">+Q9</f>
        <v>5655007.468</v>
      </c>
      <c r="D11" s="76">
        <f t="shared" si="8"/>
        <v>3758840.153</v>
      </c>
      <c r="E11" s="76">
        <f t="shared" si="8"/>
        <v>5591506.12</v>
      </c>
      <c r="F11" s="76">
        <f t="shared" si="8"/>
        <v>5128747.722</v>
      </c>
      <c r="G11" s="76">
        <f t="shared" si="8"/>
        <v>4358578.943</v>
      </c>
      <c r="H11" s="76">
        <f t="shared" si="8"/>
        <v>2670697.431</v>
      </c>
      <c r="I11" s="76">
        <f t="shared" si="8"/>
        <v>1186513.193</v>
      </c>
      <c r="J11" s="76">
        <f t="shared" si="8"/>
        <v>11868.54831</v>
      </c>
      <c r="K11" s="76">
        <f t="shared" si="8"/>
        <v>48182.42406</v>
      </c>
      <c r="L11" s="76">
        <f t="shared" si="8"/>
        <v>1074853.562</v>
      </c>
      <c r="M11" s="76">
        <f t="shared" si="8"/>
        <v>599724.2453</v>
      </c>
      <c r="N11" s="76">
        <f t="shared" si="8"/>
        <v>33368.29242</v>
      </c>
      <c r="O11" s="76">
        <f t="shared" si="8"/>
        <v>30117888.1</v>
      </c>
      <c r="Q11" s="13">
        <v>229.37534</v>
      </c>
      <c r="R11" s="13">
        <v>84.55121000000001</v>
      </c>
      <c r="S11" s="13">
        <v>3376.46833</v>
      </c>
      <c r="T11" s="13">
        <v>1966.2496</v>
      </c>
      <c r="U11" s="13">
        <v>1053.53821</v>
      </c>
      <c r="V11" s="13">
        <v>50.07847</v>
      </c>
      <c r="W11" s="13">
        <v>28.559279999999998</v>
      </c>
      <c r="X11" s="13">
        <v>539.6236</v>
      </c>
      <c r="Y11" s="13">
        <v>131.20717000000002</v>
      </c>
      <c r="Z11" s="13">
        <v>114.82413000000001</v>
      </c>
      <c r="AA11" s="13">
        <v>608.03748</v>
      </c>
      <c r="AB11" s="13">
        <v>126.72583</v>
      </c>
      <c r="AC11" s="13">
        <v>8309.238650000001</v>
      </c>
    </row>
    <row r="12" ht="18.0" customHeight="1">
      <c r="A12" s="7"/>
      <c r="B12" s="17" t="s">
        <v>28</v>
      </c>
      <c r="C12" s="76">
        <f t="shared" ref="C12:O12" si="9">+Q10</f>
        <v>7076451.424</v>
      </c>
      <c r="D12" s="76">
        <f t="shared" si="9"/>
        <v>11470956.53</v>
      </c>
      <c r="E12" s="76">
        <f t="shared" si="9"/>
        <v>9661091.203</v>
      </c>
      <c r="F12" s="76">
        <f t="shared" si="9"/>
        <v>4579372.491</v>
      </c>
      <c r="G12" s="76">
        <f t="shared" si="9"/>
        <v>4965134.5</v>
      </c>
      <c r="H12" s="76">
        <f t="shared" si="9"/>
        <v>3759384.846</v>
      </c>
      <c r="I12" s="76">
        <f t="shared" si="9"/>
        <v>1829255.418</v>
      </c>
      <c r="J12" s="76">
        <f t="shared" si="9"/>
        <v>5116720.609</v>
      </c>
      <c r="K12" s="76">
        <f t="shared" si="9"/>
        <v>20141.85944</v>
      </c>
      <c r="L12" s="76">
        <f t="shared" si="9"/>
        <v>4455674.671</v>
      </c>
      <c r="M12" s="76">
        <f t="shared" si="9"/>
        <v>586946.772</v>
      </c>
      <c r="N12" s="76">
        <f t="shared" si="9"/>
        <v>1886557.958</v>
      </c>
      <c r="O12" s="76">
        <f t="shared" si="9"/>
        <v>55407688.28</v>
      </c>
    </row>
    <row r="13" ht="20.25" customHeight="1">
      <c r="A13" s="7"/>
      <c r="B13" s="17" t="s">
        <v>364</v>
      </c>
      <c r="C13" s="76">
        <f t="shared" ref="C13:O13" si="10">+Q11</f>
        <v>229.37534</v>
      </c>
      <c r="D13" s="76">
        <f t="shared" si="10"/>
        <v>84.55121</v>
      </c>
      <c r="E13" s="76">
        <f t="shared" si="10"/>
        <v>3376.46833</v>
      </c>
      <c r="F13" s="76">
        <f t="shared" si="10"/>
        <v>1966.2496</v>
      </c>
      <c r="G13" s="76">
        <f t="shared" si="10"/>
        <v>1053.53821</v>
      </c>
      <c r="H13" s="76">
        <f t="shared" si="10"/>
        <v>50.07847</v>
      </c>
      <c r="I13" s="76">
        <f t="shared" si="10"/>
        <v>28.55928</v>
      </c>
      <c r="J13" s="76">
        <f t="shared" si="10"/>
        <v>539.6236</v>
      </c>
      <c r="K13" s="76">
        <f t="shared" si="10"/>
        <v>131.20717</v>
      </c>
      <c r="L13" s="76">
        <f t="shared" si="10"/>
        <v>114.82413</v>
      </c>
      <c r="M13" s="76">
        <f t="shared" si="10"/>
        <v>608.03748</v>
      </c>
      <c r="N13" s="76">
        <f t="shared" si="10"/>
        <v>126.72583</v>
      </c>
      <c r="O13" s="76">
        <f t="shared" si="10"/>
        <v>8309.23865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ht="30.0" customHeight="1">
      <c r="B15" s="10" t="s">
        <v>30</v>
      </c>
      <c r="C15" s="10" t="str">
        <f t="shared" ref="C15:O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BPR</v>
      </c>
      <c r="O15" s="10" t="str">
        <f t="shared" si="11"/>
        <v>TOTAL SISTEMA</v>
      </c>
    </row>
    <row r="16" ht="19.5" customHeight="1">
      <c r="B16" s="19" t="s">
        <v>365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</row>
    <row r="17" ht="19.5" customHeight="1">
      <c r="B17" s="26" t="s">
        <v>32</v>
      </c>
      <c r="C17" s="27">
        <f t="shared" ref="C17:O17" si="12">C16*C10</f>
        <v>369218.9598</v>
      </c>
      <c r="D17" s="27">
        <f t="shared" si="12"/>
        <v>441666.5559</v>
      </c>
      <c r="E17" s="27">
        <f t="shared" si="12"/>
        <v>442423.2399</v>
      </c>
      <c r="F17" s="27">
        <f t="shared" si="12"/>
        <v>281592.5074</v>
      </c>
      <c r="G17" s="27">
        <f t="shared" si="12"/>
        <v>270418.2425</v>
      </c>
      <c r="H17" s="27">
        <f t="shared" si="12"/>
        <v>186473.8383</v>
      </c>
      <c r="I17" s="27">
        <f t="shared" si="12"/>
        <v>87458.11793</v>
      </c>
      <c r="J17" s="27">
        <f t="shared" si="12"/>
        <v>148744.7346</v>
      </c>
      <c r="K17" s="27">
        <f t="shared" si="12"/>
        <v>1985.209229</v>
      </c>
      <c r="L17" s="27">
        <f t="shared" si="12"/>
        <v>160388.6487</v>
      </c>
      <c r="M17" s="27">
        <f t="shared" si="12"/>
        <v>34431.09259</v>
      </c>
      <c r="N17" s="27">
        <f t="shared" si="12"/>
        <v>55681.53632</v>
      </c>
      <c r="O17" s="27">
        <f t="shared" si="12"/>
        <v>2480482.683</v>
      </c>
    </row>
    <row r="18" ht="29.25" customHeight="1">
      <c r="B18" s="29" t="s">
        <v>366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</row>
    <row r="19" ht="21.0" customHeight="1">
      <c r="B19" s="26" t="s">
        <v>34</v>
      </c>
      <c r="C19" s="27">
        <f t="shared" ref="C19:O19" si="13">C9*C18</f>
        <v>431677.0746</v>
      </c>
      <c r="D19" s="27">
        <f t="shared" si="13"/>
        <v>908964.7549</v>
      </c>
      <c r="E19" s="27">
        <f t="shared" si="13"/>
        <v>489774.2012</v>
      </c>
      <c r="F19" s="27">
        <f t="shared" si="13"/>
        <v>335728.8334</v>
      </c>
      <c r="G19" s="27">
        <f t="shared" si="13"/>
        <v>243639.9247</v>
      </c>
      <c r="H19" s="27">
        <f t="shared" si="13"/>
        <v>217138.7322</v>
      </c>
      <c r="I19" s="27">
        <f t="shared" si="13"/>
        <v>80956.09178</v>
      </c>
      <c r="J19" s="27">
        <f t="shared" si="13"/>
        <v>157880.3266</v>
      </c>
      <c r="K19" s="27">
        <f t="shared" si="13"/>
        <v>3141.573743</v>
      </c>
      <c r="L19" s="27">
        <f t="shared" si="13"/>
        <v>150346.7563</v>
      </c>
      <c r="M19" s="27">
        <f t="shared" si="13"/>
        <v>48198.64265</v>
      </c>
      <c r="N19" s="27">
        <f t="shared" si="13"/>
        <v>0</v>
      </c>
      <c r="O19" s="27">
        <f t="shared" si="13"/>
        <v>3067446.912</v>
      </c>
    </row>
    <row r="20" ht="31.5" customHeight="1">
      <c r="B20" s="29" t="s">
        <v>367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R20" s="32"/>
    </row>
    <row r="21" ht="20.25" customHeight="1">
      <c r="B21" s="26" t="s">
        <v>36</v>
      </c>
      <c r="C21" s="27">
        <f t="shared" ref="C21:O21" si="14">C20*C4</f>
        <v>1690873.126</v>
      </c>
      <c r="D21" s="27">
        <f t="shared" si="14"/>
        <v>2403703.984</v>
      </c>
      <c r="E21" s="27">
        <f t="shared" si="14"/>
        <v>1985126.835</v>
      </c>
      <c r="F21" s="27">
        <f t="shared" si="14"/>
        <v>1398128.148</v>
      </c>
      <c r="G21" s="27">
        <f t="shared" si="14"/>
        <v>1196118.6</v>
      </c>
      <c r="H21" s="27">
        <f t="shared" si="14"/>
        <v>940054.0697</v>
      </c>
      <c r="I21" s="27">
        <f t="shared" si="14"/>
        <v>651802.1158</v>
      </c>
      <c r="J21" s="27">
        <f t="shared" si="14"/>
        <v>1023789.072</v>
      </c>
      <c r="K21" s="27">
        <f t="shared" si="14"/>
        <v>11247.913</v>
      </c>
      <c r="L21" s="27">
        <f t="shared" si="14"/>
        <v>1095624.781</v>
      </c>
      <c r="M21" s="27">
        <f t="shared" si="14"/>
        <v>258168.7006</v>
      </c>
      <c r="N21" s="27">
        <f t="shared" si="14"/>
        <v>516835.9843</v>
      </c>
      <c r="O21" s="27">
        <f t="shared" si="14"/>
        <v>13171473.33</v>
      </c>
    </row>
    <row r="22" ht="32.25" customHeight="1">
      <c r="B22" s="29" t="s">
        <v>368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ht="42.75" customHeight="1">
      <c r="B24" s="23" t="s">
        <v>39</v>
      </c>
      <c r="C24" s="23" t="str">
        <f t="shared" ref="C24:O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BPR</v>
      </c>
      <c r="O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ht="29.25" customHeight="1">
      <c r="B26" s="39" t="s">
        <v>41</v>
      </c>
      <c r="C26" s="27">
        <f t="shared" ref="C26:O26" si="16">C5-C21</f>
        <v>6628581.683</v>
      </c>
      <c r="D26" s="27">
        <f t="shared" si="16"/>
        <v>9975943.23</v>
      </c>
      <c r="E26" s="27">
        <f t="shared" si="16"/>
        <v>7455531.749</v>
      </c>
      <c r="F26" s="27">
        <f t="shared" si="16"/>
        <v>5413280.263</v>
      </c>
      <c r="G26" s="27">
        <f t="shared" si="16"/>
        <v>4020785.517</v>
      </c>
      <c r="H26" s="27">
        <f t="shared" si="16"/>
        <v>2886813.995</v>
      </c>
      <c r="I26" s="27">
        <f t="shared" si="16"/>
        <v>1609018.12</v>
      </c>
      <c r="J26" s="27">
        <f t="shared" si="16"/>
        <v>2724180.937</v>
      </c>
      <c r="K26" s="27">
        <f t="shared" si="16"/>
        <v>65055.36079</v>
      </c>
      <c r="L26" s="27">
        <f t="shared" si="16"/>
        <v>3272044.183</v>
      </c>
      <c r="M26" s="27">
        <f t="shared" si="16"/>
        <v>553062.2624</v>
      </c>
      <c r="N26" s="27">
        <f t="shared" si="16"/>
        <v>365881.7155</v>
      </c>
      <c r="O26" s="27">
        <f t="shared" si="16"/>
        <v>44970179.02</v>
      </c>
    </row>
    <row r="27" ht="18.75" customHeight="1">
      <c r="B27" s="40" t="s">
        <v>42</v>
      </c>
      <c r="C27" s="41">
        <f t="shared" ref="C27:O27" si="17">C26/C17</f>
        <v>17.95298293</v>
      </c>
      <c r="D27" s="41">
        <f t="shared" si="17"/>
        <v>22.58704694</v>
      </c>
      <c r="E27" s="41">
        <f t="shared" si="17"/>
        <v>16.85158255</v>
      </c>
      <c r="F27" s="41">
        <f t="shared" si="17"/>
        <v>19.22380788</v>
      </c>
      <c r="G27" s="41">
        <f t="shared" si="17"/>
        <v>14.86876581</v>
      </c>
      <c r="H27" s="41">
        <f t="shared" si="17"/>
        <v>15.48106706</v>
      </c>
      <c r="I27" s="41">
        <f t="shared" si="17"/>
        <v>18.39758456</v>
      </c>
      <c r="J27" s="41">
        <f t="shared" si="17"/>
        <v>18.31446971</v>
      </c>
      <c r="K27" s="41">
        <f t="shared" si="17"/>
        <v>32.77002738</v>
      </c>
      <c r="L27" s="41">
        <f t="shared" si="17"/>
        <v>20.40072168</v>
      </c>
      <c r="M27" s="41">
        <f t="shared" si="17"/>
        <v>16.06287285</v>
      </c>
      <c r="N27" s="41">
        <f t="shared" si="17"/>
        <v>6.570970194</v>
      </c>
      <c r="O27" s="41">
        <f t="shared" si="17"/>
        <v>18.12960813</v>
      </c>
    </row>
    <row r="28" ht="18.75" customHeight="1">
      <c r="B28" s="40" t="s">
        <v>43</v>
      </c>
      <c r="C28" s="41">
        <f t="shared" ref="C28:O28" si="18">((C26)/C10)*100</f>
        <v>52.0636505</v>
      </c>
      <c r="D28" s="41">
        <f t="shared" si="18"/>
        <v>65.50243613</v>
      </c>
      <c r="E28" s="41">
        <f t="shared" si="18"/>
        <v>48.86958939</v>
      </c>
      <c r="F28" s="41">
        <f t="shared" si="18"/>
        <v>55.74904285</v>
      </c>
      <c r="G28" s="41">
        <f t="shared" si="18"/>
        <v>43.11942084</v>
      </c>
      <c r="H28" s="41">
        <f t="shared" si="18"/>
        <v>44.89509446</v>
      </c>
      <c r="I28" s="41">
        <f t="shared" si="18"/>
        <v>53.35299522</v>
      </c>
      <c r="J28" s="41">
        <f t="shared" si="18"/>
        <v>53.11196216</v>
      </c>
      <c r="K28" s="41">
        <f t="shared" si="18"/>
        <v>95.03307939</v>
      </c>
      <c r="L28" s="41">
        <f t="shared" si="18"/>
        <v>59.16209288</v>
      </c>
      <c r="M28" s="41">
        <f t="shared" si="18"/>
        <v>46.58233127</v>
      </c>
      <c r="N28" s="41">
        <f t="shared" si="18"/>
        <v>19.05581356</v>
      </c>
      <c r="O28" s="41">
        <f t="shared" si="18"/>
        <v>52.57586357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ht="28.5" customHeight="1">
      <c r="B30" s="39" t="s">
        <v>45</v>
      </c>
      <c r="C30" s="27">
        <f t="shared" ref="C30:O30" si="19">C6-(0.4*C7)+C19-C21</f>
        <v>2641800.501</v>
      </c>
      <c r="D30" s="27">
        <f t="shared" si="19"/>
        <v>4875722.564</v>
      </c>
      <c r="E30" s="27">
        <f t="shared" si="19"/>
        <v>1104489.688</v>
      </c>
      <c r="F30" s="27">
        <f t="shared" si="19"/>
        <v>1356719.629</v>
      </c>
      <c r="G30" s="27">
        <f t="shared" si="19"/>
        <v>1398886.914</v>
      </c>
      <c r="H30" s="27">
        <f t="shared" si="19"/>
        <v>919979.534</v>
      </c>
      <c r="I30" s="27">
        <f t="shared" si="19"/>
        <v>212689.6776</v>
      </c>
      <c r="J30" s="27">
        <f t="shared" si="19"/>
        <v>624526.649</v>
      </c>
      <c r="K30" s="27">
        <f t="shared" si="19"/>
        <v>64711.56999</v>
      </c>
      <c r="L30" s="27">
        <f t="shared" si="19"/>
        <v>643434.0155</v>
      </c>
      <c r="M30" s="27">
        <f t="shared" si="19"/>
        <v>235772.3821</v>
      </c>
      <c r="N30" s="27">
        <f t="shared" si="19"/>
        <v>92819.14718</v>
      </c>
      <c r="O30" s="27">
        <f t="shared" si="19"/>
        <v>14171552.27</v>
      </c>
    </row>
    <row r="31" ht="18.75" customHeight="1">
      <c r="B31" s="40" t="s">
        <v>42</v>
      </c>
      <c r="C31" s="41">
        <f t="shared" ref="C31:O31" si="20">C30/C17</f>
        <v>7.155105204</v>
      </c>
      <c r="D31" s="41">
        <f t="shared" si="20"/>
        <v>11.03937461</v>
      </c>
      <c r="E31" s="41">
        <f t="shared" si="20"/>
        <v>2.496454951</v>
      </c>
      <c r="F31" s="41">
        <f t="shared" si="20"/>
        <v>4.818024602</v>
      </c>
      <c r="G31" s="41">
        <f t="shared" si="20"/>
        <v>5.173049353</v>
      </c>
      <c r="H31" s="41">
        <f t="shared" si="20"/>
        <v>4.9335582</v>
      </c>
      <c r="I31" s="41">
        <f t="shared" si="20"/>
        <v>2.431903208</v>
      </c>
      <c r="J31" s="41">
        <f t="shared" si="20"/>
        <v>4.198647102</v>
      </c>
      <c r="K31" s="41">
        <f t="shared" si="20"/>
        <v>32.59685127</v>
      </c>
      <c r="L31" s="41">
        <f t="shared" si="20"/>
        <v>4.011717917</v>
      </c>
      <c r="M31" s="41">
        <f t="shared" si="20"/>
        <v>6.84765903</v>
      </c>
      <c r="N31" s="41">
        <f t="shared" si="20"/>
        <v>1.666964551</v>
      </c>
      <c r="O31" s="41">
        <f t="shared" si="20"/>
        <v>5.713223626</v>
      </c>
    </row>
    <row r="32" ht="18.75" customHeight="1">
      <c r="B32" s="40" t="s">
        <v>43</v>
      </c>
      <c r="C32" s="41">
        <f t="shared" ref="C32:O32" si="21">((C30/C10)*100)</f>
        <v>20.74980509</v>
      </c>
      <c r="D32" s="41">
        <f t="shared" si="21"/>
        <v>32.01418637</v>
      </c>
      <c r="E32" s="41">
        <f t="shared" si="21"/>
        <v>7.239719357</v>
      </c>
      <c r="F32" s="41">
        <f t="shared" si="21"/>
        <v>13.97227135</v>
      </c>
      <c r="G32" s="41">
        <f t="shared" si="21"/>
        <v>15.00184312</v>
      </c>
      <c r="H32" s="41">
        <f t="shared" si="21"/>
        <v>14.30731878</v>
      </c>
      <c r="I32" s="41">
        <f t="shared" si="21"/>
        <v>7.052519304</v>
      </c>
      <c r="J32" s="41">
        <f t="shared" si="21"/>
        <v>12.1760766</v>
      </c>
      <c r="K32" s="41">
        <f t="shared" si="21"/>
        <v>94.53086869</v>
      </c>
      <c r="L32" s="41">
        <f t="shared" si="21"/>
        <v>11.63398196</v>
      </c>
      <c r="M32" s="41">
        <f t="shared" si="21"/>
        <v>19.85821119</v>
      </c>
      <c r="N32" s="41">
        <f t="shared" si="21"/>
        <v>4.834197197</v>
      </c>
      <c r="O32" s="41">
        <f t="shared" si="21"/>
        <v>16.56834852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A72" s="7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A78" s="7"/>
      <c r="B78" s="51" t="s">
        <v>48</v>
      </c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2.43"/>
    <col customWidth="1" hidden="1" min="11" max="11" width="8.71"/>
    <col customWidth="1" min="12" max="13" width="8.71"/>
    <col customWidth="1" min="14" max="14" width="9.86"/>
    <col customWidth="1" min="15" max="15" width="19.71"/>
    <col customWidth="1" min="16" max="29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7.0" customHeight="1">
      <c r="A2" s="7"/>
      <c r="B2" s="8" t="s">
        <v>353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</row>
    <row r="4" ht="18.0" customHeight="1">
      <c r="A4" s="7"/>
      <c r="B4" s="12" t="s">
        <v>20</v>
      </c>
      <c r="C4" s="74">
        <v>3.59760239649E7</v>
      </c>
      <c r="D4" s="74">
        <v>5.114263796761E7</v>
      </c>
      <c r="E4" s="74">
        <v>4.223674117072E7</v>
      </c>
      <c r="F4" s="74">
        <v>2.974740740086E7</v>
      </c>
      <c r="G4" s="74">
        <v>2.544933190686E7</v>
      </c>
      <c r="H4" s="74">
        <v>2.000115041993E7</v>
      </c>
      <c r="I4" s="74">
        <v>1.3868130122459998E7</v>
      </c>
      <c r="J4" s="74">
        <v>2.178274621985E7</v>
      </c>
      <c r="K4" s="74">
        <v>239317.2978</v>
      </c>
      <c r="L4" s="74">
        <v>2.331116554973E7</v>
      </c>
      <c r="M4" s="74">
        <v>5492951.076</v>
      </c>
      <c r="N4" s="74">
        <v>1.099651030414E7</v>
      </c>
      <c r="O4" s="74">
        <v>2.8024411340086E8</v>
      </c>
      <c r="Q4" s="64">
        <v>3.59760239649E7</v>
      </c>
      <c r="R4" s="13">
        <v>5.114263796761E7</v>
      </c>
      <c r="S4" s="13">
        <v>4.223674117072E7</v>
      </c>
      <c r="T4" s="13">
        <v>2.974740740086E7</v>
      </c>
      <c r="U4" s="13">
        <v>2.544933190686E7</v>
      </c>
      <c r="V4" s="13">
        <v>2.000115041993E7</v>
      </c>
      <c r="W4" s="13">
        <v>1.3868130122459998E7</v>
      </c>
      <c r="X4" s="13">
        <v>2.178274621985E7</v>
      </c>
      <c r="Y4" s="13">
        <v>239317.2978</v>
      </c>
      <c r="Z4" s="13">
        <v>2.331116554973E7</v>
      </c>
      <c r="AA4" s="13">
        <v>5492951.076</v>
      </c>
      <c r="AB4" s="13">
        <v>1.099651030414E7</v>
      </c>
      <c r="AC4" s="13">
        <v>2.8024411340086E8</v>
      </c>
    </row>
    <row r="5" ht="18.0" customHeight="1">
      <c r="A5" s="7"/>
      <c r="B5" s="12" t="s">
        <v>21</v>
      </c>
      <c r="C5" s="75">
        <f t="shared" ref="C5:O5" si="1">C6+C8-(C7*0.4)-(C9*0.3)</f>
        <v>8319454.809</v>
      </c>
      <c r="D5" s="75">
        <f t="shared" si="1"/>
        <v>12379647.21</v>
      </c>
      <c r="E5" s="75">
        <f t="shared" si="1"/>
        <v>9440658.584</v>
      </c>
      <c r="F5" s="75">
        <f t="shared" si="1"/>
        <v>6811408.411</v>
      </c>
      <c r="G5" s="75">
        <f t="shared" si="1"/>
        <v>5216904.117</v>
      </c>
      <c r="H5" s="75">
        <f t="shared" si="1"/>
        <v>3826868.065</v>
      </c>
      <c r="I5" s="75">
        <f t="shared" si="1"/>
        <v>2260820.236</v>
      </c>
      <c r="J5" s="75">
        <f t="shared" si="1"/>
        <v>3747970.01</v>
      </c>
      <c r="K5" s="75">
        <f t="shared" si="1"/>
        <v>76303.27379</v>
      </c>
      <c r="L5" s="75">
        <f t="shared" si="1"/>
        <v>4367668.963</v>
      </c>
      <c r="M5" s="75">
        <f t="shared" si="1"/>
        <v>811230.963</v>
      </c>
      <c r="N5" s="75">
        <f t="shared" si="1"/>
        <v>882717.6998</v>
      </c>
      <c r="O5" s="75">
        <f t="shared" si="1"/>
        <v>58141652.35</v>
      </c>
      <c r="Q5" s="13">
        <v>5317469.25701</v>
      </c>
      <c r="R5" s="13">
        <v>8680538.95856</v>
      </c>
      <c r="S5" s="13">
        <v>3280926.3187800003</v>
      </c>
      <c r="T5" s="13">
        <v>3156377.47316</v>
      </c>
      <c r="U5" s="13">
        <v>3238173.2949099997</v>
      </c>
      <c r="V5" s="13">
        <v>1987565.39926</v>
      </c>
      <c r="W5" s="13">
        <v>913592.59459</v>
      </c>
      <c r="X5" s="13">
        <v>2015873.8798900002</v>
      </c>
      <c r="Y5" s="13">
        <v>103808.15484</v>
      </c>
      <c r="Z5" s="13">
        <v>2306348.01146</v>
      </c>
      <c r="AA5" s="13">
        <v>631002.1037699999</v>
      </c>
      <c r="AB5" s="13">
        <v>689147.13147</v>
      </c>
      <c r="AC5" s="13">
        <v>3.23208225777E7</v>
      </c>
    </row>
    <row r="6" ht="18.0" customHeight="1">
      <c r="A6" s="7"/>
      <c r="B6" s="17" t="s">
        <v>22</v>
      </c>
      <c r="C6" s="76">
        <v>5317469.25701</v>
      </c>
      <c r="D6" s="76">
        <v>8680538.95856</v>
      </c>
      <c r="E6" s="76">
        <v>3280926.3187800003</v>
      </c>
      <c r="F6" s="76">
        <v>3156377.47316</v>
      </c>
      <c r="G6" s="76">
        <v>3238173.2949099997</v>
      </c>
      <c r="H6" s="76">
        <v>1987565.39926</v>
      </c>
      <c r="I6" s="76">
        <v>913592.59459</v>
      </c>
      <c r="J6" s="76">
        <v>2015873.8798900002</v>
      </c>
      <c r="K6" s="76">
        <v>103808.15484</v>
      </c>
      <c r="L6" s="76">
        <v>2306348.01146</v>
      </c>
      <c r="M6" s="76">
        <v>631002.1037699999</v>
      </c>
      <c r="N6" s="76">
        <v>689147.13147</v>
      </c>
      <c r="O6" s="76">
        <v>3.23208225777E7</v>
      </c>
      <c r="Q6" s="13">
        <v>3541181.7615900002</v>
      </c>
      <c r="R6" s="13">
        <v>5775192.913310001</v>
      </c>
      <c r="S6" s="13">
        <v>1702709.9933399998</v>
      </c>
      <c r="T6" s="13">
        <v>1843146.3256400002</v>
      </c>
      <c r="U6" s="13">
        <v>2217019.26463</v>
      </c>
      <c r="V6" s="13">
        <v>861676.3192</v>
      </c>
      <c r="W6" s="13">
        <v>325142.23257</v>
      </c>
      <c r="X6" s="13">
        <v>1313596.2128599999</v>
      </c>
      <c r="Y6" s="13">
        <v>77475.61398000001</v>
      </c>
      <c r="Z6" s="13">
        <v>1794089.92862</v>
      </c>
      <c r="AA6" s="13">
        <v>463149.15937</v>
      </c>
      <c r="AB6" s="13">
        <v>198730.0</v>
      </c>
      <c r="AC6" s="13">
        <v>2.011310972511E7</v>
      </c>
    </row>
    <row r="7" ht="18.0" customHeight="1">
      <c r="A7" s="7"/>
      <c r="B7" s="19" t="s">
        <v>23</v>
      </c>
      <c r="C7" s="76">
        <v>3541181.7615900002</v>
      </c>
      <c r="D7" s="76">
        <v>5775192.913310001</v>
      </c>
      <c r="E7" s="76">
        <v>1702709.9933399998</v>
      </c>
      <c r="F7" s="76">
        <v>1843146.3256400002</v>
      </c>
      <c r="G7" s="76">
        <v>2217019.26463</v>
      </c>
      <c r="H7" s="76">
        <v>861676.3192</v>
      </c>
      <c r="I7" s="76">
        <v>325142.23257</v>
      </c>
      <c r="J7" s="76">
        <v>1313596.2128599999</v>
      </c>
      <c r="K7" s="76">
        <v>77475.61398000001</v>
      </c>
      <c r="L7" s="76">
        <v>1794089.92862</v>
      </c>
      <c r="M7" s="76">
        <v>463149.15937</v>
      </c>
      <c r="N7" s="76">
        <v>198730.0</v>
      </c>
      <c r="O7" s="76">
        <v>2.011310972511E7</v>
      </c>
      <c r="Q7" s="13">
        <v>4603462.71722</v>
      </c>
      <c r="R7" s="13">
        <v>6398741.74452</v>
      </c>
      <c r="S7" s="13">
        <v>7050719.49184</v>
      </c>
      <c r="T7" s="13">
        <v>4536173.25383</v>
      </c>
      <c r="U7" s="13">
        <v>2969955.6380700003</v>
      </c>
      <c r="V7" s="13">
        <v>2277032.65002</v>
      </c>
      <c r="W7" s="13">
        <v>1511980.00202</v>
      </c>
      <c r="X7" s="13">
        <v>2325197.61196</v>
      </c>
      <c r="Y7" s="13">
        <v>4831.75329</v>
      </c>
      <c r="Z7" s="13">
        <v>2843391.24756</v>
      </c>
      <c r="AA7" s="13">
        <v>386145.08408</v>
      </c>
      <c r="AB7" s="13">
        <v>273062.56832</v>
      </c>
      <c r="AC7" s="13">
        <v>3.518069376273E7</v>
      </c>
    </row>
    <row r="8" ht="18.0" customHeight="1">
      <c r="A8" s="7"/>
      <c r="B8" s="17" t="s">
        <v>24</v>
      </c>
      <c r="C8" s="76">
        <v>4603462.71722</v>
      </c>
      <c r="D8" s="76">
        <v>6398741.74452</v>
      </c>
      <c r="E8" s="76">
        <v>7050719.49184</v>
      </c>
      <c r="F8" s="76">
        <v>4536173.25383</v>
      </c>
      <c r="G8" s="76">
        <v>2969955.6380700003</v>
      </c>
      <c r="H8" s="76">
        <v>2277032.65002</v>
      </c>
      <c r="I8" s="76">
        <v>1511980.00202</v>
      </c>
      <c r="J8" s="76">
        <v>2325197.61196</v>
      </c>
      <c r="K8" s="76">
        <v>4831.75329</v>
      </c>
      <c r="L8" s="76">
        <v>2843391.24756</v>
      </c>
      <c r="M8" s="76">
        <v>386145.08408</v>
      </c>
      <c r="N8" s="76">
        <v>273062.56832</v>
      </c>
      <c r="O8" s="76">
        <v>3.518069376273E7</v>
      </c>
      <c r="Q8" s="13">
        <v>616681.53515</v>
      </c>
      <c r="R8" s="13">
        <v>1298521.07841</v>
      </c>
      <c r="S8" s="13">
        <v>699677.43031</v>
      </c>
      <c r="T8" s="13">
        <v>479612.6192</v>
      </c>
      <c r="U8" s="13">
        <v>348057.03525</v>
      </c>
      <c r="V8" s="13">
        <v>310198.18882</v>
      </c>
      <c r="W8" s="13">
        <v>115651.55969</v>
      </c>
      <c r="X8" s="13">
        <v>225543.32373</v>
      </c>
      <c r="Y8" s="13">
        <v>4487.96249</v>
      </c>
      <c r="Z8" s="13">
        <v>214781.08043</v>
      </c>
      <c r="AA8" s="13">
        <v>68855.20378</v>
      </c>
      <c r="AB8" s="13">
        <v>0.0</v>
      </c>
      <c r="AC8" s="13">
        <v>4382067.01726</v>
      </c>
    </row>
    <row r="9" ht="18.0" customHeight="1">
      <c r="A9" s="7"/>
      <c r="B9" s="19" t="s">
        <v>25</v>
      </c>
      <c r="C9" s="76">
        <v>616681.53515</v>
      </c>
      <c r="D9" s="76">
        <v>1298521.07841</v>
      </c>
      <c r="E9" s="76">
        <v>699677.43031</v>
      </c>
      <c r="F9" s="76">
        <v>479612.6192</v>
      </c>
      <c r="G9" s="76">
        <v>348057.03525</v>
      </c>
      <c r="H9" s="76">
        <v>310198.18882</v>
      </c>
      <c r="I9" s="76">
        <v>115651.55969</v>
      </c>
      <c r="J9" s="76">
        <v>225543.32373</v>
      </c>
      <c r="K9" s="76">
        <v>4487.96249</v>
      </c>
      <c r="L9" s="76">
        <v>214781.08043</v>
      </c>
      <c r="M9" s="76">
        <v>68855.20378</v>
      </c>
      <c r="N9" s="76">
        <v>0.0</v>
      </c>
      <c r="O9" s="76">
        <v>4382067.01726</v>
      </c>
    </row>
    <row r="10" ht="18.0" customHeight="1">
      <c r="A10" s="7"/>
      <c r="B10" s="12" t="s">
        <v>26</v>
      </c>
      <c r="C10" s="75">
        <f t="shared" ref="C10:O10" si="2">SUM(C11:C13)</f>
        <v>12731688.27</v>
      </c>
      <c r="D10" s="75">
        <f t="shared" si="2"/>
        <v>15229881.24</v>
      </c>
      <c r="E10" s="75">
        <f t="shared" si="2"/>
        <v>15255973.79</v>
      </c>
      <c r="F10" s="75">
        <f t="shared" si="2"/>
        <v>9710086.463</v>
      </c>
      <c r="G10" s="75">
        <f t="shared" si="2"/>
        <v>9324766.982</v>
      </c>
      <c r="H10" s="75">
        <f t="shared" si="2"/>
        <v>6430132.356</v>
      </c>
      <c r="I10" s="75">
        <f t="shared" si="2"/>
        <v>3015797.17</v>
      </c>
      <c r="J10" s="75">
        <f t="shared" si="2"/>
        <v>5129128.781</v>
      </c>
      <c r="K10" s="75">
        <f t="shared" si="2"/>
        <v>68455.49067</v>
      </c>
      <c r="L10" s="75">
        <f t="shared" si="2"/>
        <v>5530643.057</v>
      </c>
      <c r="M10" s="75">
        <f t="shared" si="2"/>
        <v>1187279.055</v>
      </c>
      <c r="N10" s="75">
        <f t="shared" si="2"/>
        <v>1920052.976</v>
      </c>
      <c r="O10" s="75">
        <f t="shared" si="2"/>
        <v>85533885.63</v>
      </c>
      <c r="R10" s="52"/>
    </row>
    <row r="11" ht="18.0" customHeight="1">
      <c r="A11" s="7"/>
      <c r="B11" s="17" t="s">
        <v>27</v>
      </c>
      <c r="C11" s="76">
        <v>5655007.468479999</v>
      </c>
      <c r="D11" s="76">
        <v>3758840.1531999996</v>
      </c>
      <c r="E11" s="76">
        <v>5591506.11982</v>
      </c>
      <c r="F11" s="76">
        <v>5128747.72236</v>
      </c>
      <c r="G11" s="76">
        <v>4358578.943270001</v>
      </c>
      <c r="H11" s="76">
        <v>2670697.4311100002</v>
      </c>
      <c r="I11" s="76">
        <v>1186513.19327</v>
      </c>
      <c r="J11" s="76">
        <v>11868.54831</v>
      </c>
      <c r="K11" s="76">
        <v>48182.424060000005</v>
      </c>
      <c r="L11" s="76">
        <v>1074853.5618699999</v>
      </c>
      <c r="M11" s="76">
        <v>599724.2453</v>
      </c>
      <c r="N11" s="76">
        <v>33368.292420000005</v>
      </c>
      <c r="O11" s="76">
        <v>3.011788810347E7</v>
      </c>
    </row>
    <row r="12" ht="18.0" customHeight="1">
      <c r="A12" s="7"/>
      <c r="B12" s="17" t="s">
        <v>28</v>
      </c>
      <c r="C12" s="76">
        <v>7076451.42413</v>
      </c>
      <c r="D12" s="76">
        <v>1.147095653221E7</v>
      </c>
      <c r="E12" s="76">
        <v>9661091.20301</v>
      </c>
      <c r="F12" s="76">
        <v>4579372.49075</v>
      </c>
      <c r="G12" s="76">
        <v>4965134.50016</v>
      </c>
      <c r="H12" s="76">
        <v>3759384.84602</v>
      </c>
      <c r="I12" s="76">
        <v>1829255.41754</v>
      </c>
      <c r="J12" s="76">
        <v>5116720.60872</v>
      </c>
      <c r="K12" s="76">
        <v>20141.85944</v>
      </c>
      <c r="L12" s="76">
        <v>4455674.67132</v>
      </c>
      <c r="M12" s="76">
        <v>586946.77203</v>
      </c>
      <c r="N12" s="76">
        <v>1886557.95821</v>
      </c>
      <c r="O12" s="76">
        <v>5.540768828354E7</v>
      </c>
    </row>
    <row r="13" ht="20.25" customHeight="1">
      <c r="A13" s="7"/>
      <c r="B13" s="17" t="s">
        <v>369</v>
      </c>
      <c r="C13" s="76">
        <v>229.37534</v>
      </c>
      <c r="D13" s="76">
        <v>84.55121000000001</v>
      </c>
      <c r="E13" s="76">
        <v>3376.46833</v>
      </c>
      <c r="F13" s="76">
        <v>1966.2496</v>
      </c>
      <c r="G13" s="76">
        <v>1053.53821</v>
      </c>
      <c r="H13" s="76">
        <v>50.07847</v>
      </c>
      <c r="I13" s="76">
        <v>28.559279999999998</v>
      </c>
      <c r="J13" s="76">
        <v>539.6236</v>
      </c>
      <c r="K13" s="76">
        <v>131.20717000000002</v>
      </c>
      <c r="L13" s="76">
        <v>114.82413000000001</v>
      </c>
      <c r="M13" s="76">
        <v>608.03748</v>
      </c>
      <c r="N13" s="76">
        <v>126.72583</v>
      </c>
      <c r="O13" s="76">
        <v>8309.238650000001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ht="30.0" customHeight="1">
      <c r="B15" s="10" t="s">
        <v>30</v>
      </c>
      <c r="C15" s="10" t="str">
        <f t="shared" ref="C15:O15" si="3">C3</f>
        <v>BNB</v>
      </c>
      <c r="D15" s="10" t="str">
        <f t="shared" si="3"/>
        <v>BUN</v>
      </c>
      <c r="E15" s="10" t="str">
        <f t="shared" si="3"/>
        <v>BME</v>
      </c>
      <c r="F15" s="10" t="str">
        <f t="shared" si="3"/>
        <v>BIS</v>
      </c>
      <c r="G15" s="10" t="str">
        <f t="shared" si="3"/>
        <v>BCR</v>
      </c>
      <c r="H15" s="10" t="str">
        <f t="shared" si="3"/>
        <v>BGA</v>
      </c>
      <c r="I15" s="10" t="str">
        <f t="shared" si="3"/>
        <v>BEC</v>
      </c>
      <c r="J15" s="10" t="str">
        <f t="shared" si="3"/>
        <v>BSO</v>
      </c>
      <c r="K15" s="10" t="str">
        <f t="shared" si="3"/>
        <v>BNA</v>
      </c>
      <c r="L15" s="10" t="str">
        <f t="shared" si="3"/>
        <v>BIE</v>
      </c>
      <c r="M15" s="10" t="str">
        <f t="shared" si="3"/>
        <v>BFO</v>
      </c>
      <c r="N15" s="10" t="str">
        <f t="shared" si="3"/>
        <v>BPR</v>
      </c>
      <c r="O15" s="10" t="str">
        <f t="shared" si="3"/>
        <v>TOTAL SISTEMA</v>
      </c>
    </row>
    <row r="16" ht="19.5" customHeight="1">
      <c r="B16" s="19" t="s">
        <v>370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</row>
    <row r="17" ht="19.5" customHeight="1">
      <c r="B17" s="26" t="s">
        <v>32</v>
      </c>
      <c r="C17" s="27">
        <f t="shared" ref="C17:O17" si="4">C16*C10</f>
        <v>369218.9598</v>
      </c>
      <c r="D17" s="27">
        <f t="shared" si="4"/>
        <v>441666.5559</v>
      </c>
      <c r="E17" s="27">
        <f t="shared" si="4"/>
        <v>442423.2399</v>
      </c>
      <c r="F17" s="27">
        <f t="shared" si="4"/>
        <v>281592.5074</v>
      </c>
      <c r="G17" s="27">
        <f t="shared" si="4"/>
        <v>270418.2425</v>
      </c>
      <c r="H17" s="27">
        <f t="shared" si="4"/>
        <v>186473.8383</v>
      </c>
      <c r="I17" s="27">
        <f t="shared" si="4"/>
        <v>87458.11793</v>
      </c>
      <c r="J17" s="27">
        <f t="shared" si="4"/>
        <v>148744.7346</v>
      </c>
      <c r="K17" s="27">
        <f t="shared" si="4"/>
        <v>1985.209229</v>
      </c>
      <c r="L17" s="27">
        <f t="shared" si="4"/>
        <v>160388.6487</v>
      </c>
      <c r="M17" s="27">
        <f t="shared" si="4"/>
        <v>34431.09259</v>
      </c>
      <c r="N17" s="27">
        <f t="shared" si="4"/>
        <v>55681.53632</v>
      </c>
      <c r="O17" s="27">
        <f t="shared" si="4"/>
        <v>2480482.683</v>
      </c>
    </row>
    <row r="18" ht="29.25" customHeight="1">
      <c r="B18" s="29" t="s">
        <v>371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</row>
    <row r="19" ht="21.0" customHeight="1">
      <c r="B19" s="26" t="s">
        <v>34</v>
      </c>
      <c r="C19" s="27">
        <f t="shared" ref="C19:O19" si="5">C9*C18</f>
        <v>431677.0746</v>
      </c>
      <c r="D19" s="27">
        <f t="shared" si="5"/>
        <v>908964.7549</v>
      </c>
      <c r="E19" s="27">
        <f t="shared" si="5"/>
        <v>489774.2012</v>
      </c>
      <c r="F19" s="27">
        <f t="shared" si="5"/>
        <v>335728.8334</v>
      </c>
      <c r="G19" s="27">
        <f t="shared" si="5"/>
        <v>243639.9247</v>
      </c>
      <c r="H19" s="27">
        <f t="shared" si="5"/>
        <v>217138.7322</v>
      </c>
      <c r="I19" s="27">
        <f t="shared" si="5"/>
        <v>80956.09178</v>
      </c>
      <c r="J19" s="27">
        <f t="shared" si="5"/>
        <v>157880.3266</v>
      </c>
      <c r="K19" s="27">
        <f t="shared" si="5"/>
        <v>3141.573743</v>
      </c>
      <c r="L19" s="27">
        <f t="shared" si="5"/>
        <v>150346.7563</v>
      </c>
      <c r="M19" s="27">
        <f t="shared" si="5"/>
        <v>48198.64265</v>
      </c>
      <c r="N19" s="27">
        <f t="shared" si="5"/>
        <v>0</v>
      </c>
      <c r="O19" s="27">
        <f t="shared" si="5"/>
        <v>3067446.912</v>
      </c>
    </row>
    <row r="20" ht="31.5" customHeight="1">
      <c r="B20" s="29" t="s">
        <v>372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R20" s="32"/>
    </row>
    <row r="21" ht="20.25" customHeight="1">
      <c r="B21" s="26" t="s">
        <v>36</v>
      </c>
      <c r="C21" s="27">
        <f t="shared" ref="C21:O21" si="6">C20*C4</f>
        <v>1690873.126</v>
      </c>
      <c r="D21" s="27">
        <f t="shared" si="6"/>
        <v>2403703.984</v>
      </c>
      <c r="E21" s="27">
        <f t="shared" si="6"/>
        <v>1985126.835</v>
      </c>
      <c r="F21" s="27">
        <f t="shared" si="6"/>
        <v>1398128.148</v>
      </c>
      <c r="G21" s="27">
        <f t="shared" si="6"/>
        <v>1196118.6</v>
      </c>
      <c r="H21" s="27">
        <f t="shared" si="6"/>
        <v>940054.0697</v>
      </c>
      <c r="I21" s="27">
        <f t="shared" si="6"/>
        <v>651802.1158</v>
      </c>
      <c r="J21" s="27">
        <f t="shared" si="6"/>
        <v>1023789.072</v>
      </c>
      <c r="K21" s="27">
        <f t="shared" si="6"/>
        <v>11247.913</v>
      </c>
      <c r="L21" s="27">
        <f t="shared" si="6"/>
        <v>1095624.781</v>
      </c>
      <c r="M21" s="27">
        <f t="shared" si="6"/>
        <v>258168.7006</v>
      </c>
      <c r="N21" s="27">
        <f t="shared" si="6"/>
        <v>516835.9843</v>
      </c>
      <c r="O21" s="27">
        <f t="shared" si="6"/>
        <v>13171473.33</v>
      </c>
    </row>
    <row r="22" ht="32.25" customHeight="1">
      <c r="B22" s="29" t="s">
        <v>373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ht="42.75" customHeight="1">
      <c r="B24" s="23" t="s">
        <v>39</v>
      </c>
      <c r="C24" s="23" t="str">
        <f t="shared" ref="C24:O24" si="7">C3</f>
        <v>BNB</v>
      </c>
      <c r="D24" s="23" t="str">
        <f t="shared" si="7"/>
        <v>BUN</v>
      </c>
      <c r="E24" s="23" t="str">
        <f t="shared" si="7"/>
        <v>BME</v>
      </c>
      <c r="F24" s="23" t="str">
        <f t="shared" si="7"/>
        <v>BIS</v>
      </c>
      <c r="G24" s="23" t="str">
        <f t="shared" si="7"/>
        <v>BCR</v>
      </c>
      <c r="H24" s="23" t="str">
        <f t="shared" si="7"/>
        <v>BGA</v>
      </c>
      <c r="I24" s="23" t="str">
        <f t="shared" si="7"/>
        <v>BEC</v>
      </c>
      <c r="J24" s="23" t="str">
        <f t="shared" si="7"/>
        <v>BSO</v>
      </c>
      <c r="K24" s="23" t="str">
        <f t="shared" si="7"/>
        <v>BNA</v>
      </c>
      <c r="L24" s="23" t="str">
        <f t="shared" si="7"/>
        <v>BIE</v>
      </c>
      <c r="M24" s="23" t="str">
        <f t="shared" si="7"/>
        <v>BFO</v>
      </c>
      <c r="N24" s="23" t="str">
        <f t="shared" si="7"/>
        <v>BPR</v>
      </c>
      <c r="O24" s="23" t="str">
        <f t="shared" si="7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ht="29.25" customHeight="1">
      <c r="B26" s="39" t="s">
        <v>41</v>
      </c>
      <c r="C26" s="27">
        <f t="shared" ref="C26:O26" si="8">C5-C21</f>
        <v>6628581.683</v>
      </c>
      <c r="D26" s="27">
        <f t="shared" si="8"/>
        <v>9975943.23</v>
      </c>
      <c r="E26" s="27">
        <f t="shared" si="8"/>
        <v>7455531.749</v>
      </c>
      <c r="F26" s="27">
        <f t="shared" si="8"/>
        <v>5413280.263</v>
      </c>
      <c r="G26" s="27">
        <f t="shared" si="8"/>
        <v>4020785.517</v>
      </c>
      <c r="H26" s="27">
        <f t="shared" si="8"/>
        <v>2886813.995</v>
      </c>
      <c r="I26" s="27">
        <f t="shared" si="8"/>
        <v>1609018.12</v>
      </c>
      <c r="J26" s="27">
        <f t="shared" si="8"/>
        <v>2724180.937</v>
      </c>
      <c r="K26" s="27">
        <f t="shared" si="8"/>
        <v>65055.36079</v>
      </c>
      <c r="L26" s="27">
        <f t="shared" si="8"/>
        <v>3272044.183</v>
      </c>
      <c r="M26" s="27">
        <f t="shared" si="8"/>
        <v>553062.2624</v>
      </c>
      <c r="N26" s="27">
        <f t="shared" si="8"/>
        <v>365881.7155</v>
      </c>
      <c r="O26" s="27">
        <f t="shared" si="8"/>
        <v>44970179.02</v>
      </c>
    </row>
    <row r="27" ht="18.75" customHeight="1">
      <c r="B27" s="40" t="s">
        <v>42</v>
      </c>
      <c r="C27" s="41">
        <f t="shared" ref="C27:O27" si="9">C26/C17</f>
        <v>17.95298293</v>
      </c>
      <c r="D27" s="41">
        <f t="shared" si="9"/>
        <v>22.58704694</v>
      </c>
      <c r="E27" s="41">
        <f t="shared" si="9"/>
        <v>16.85158255</v>
      </c>
      <c r="F27" s="41">
        <f t="shared" si="9"/>
        <v>19.22380788</v>
      </c>
      <c r="G27" s="41">
        <f t="shared" si="9"/>
        <v>14.86876581</v>
      </c>
      <c r="H27" s="41">
        <f t="shared" si="9"/>
        <v>15.48106706</v>
      </c>
      <c r="I27" s="41">
        <f t="shared" si="9"/>
        <v>18.39758456</v>
      </c>
      <c r="J27" s="41">
        <f t="shared" si="9"/>
        <v>18.31446971</v>
      </c>
      <c r="K27" s="41">
        <f t="shared" si="9"/>
        <v>32.77002738</v>
      </c>
      <c r="L27" s="41">
        <f t="shared" si="9"/>
        <v>20.40072168</v>
      </c>
      <c r="M27" s="41">
        <f t="shared" si="9"/>
        <v>16.06287285</v>
      </c>
      <c r="N27" s="41">
        <f t="shared" si="9"/>
        <v>6.570970194</v>
      </c>
      <c r="O27" s="41">
        <f t="shared" si="9"/>
        <v>18.12960813</v>
      </c>
    </row>
    <row r="28" ht="18.75" customHeight="1">
      <c r="B28" s="40" t="s">
        <v>43</v>
      </c>
      <c r="C28" s="41">
        <f t="shared" ref="C28:O28" si="10">((C26)/C10)*100</f>
        <v>52.0636505</v>
      </c>
      <c r="D28" s="41">
        <f t="shared" si="10"/>
        <v>65.50243613</v>
      </c>
      <c r="E28" s="41">
        <f t="shared" si="10"/>
        <v>48.86958939</v>
      </c>
      <c r="F28" s="41">
        <f t="shared" si="10"/>
        <v>55.74904285</v>
      </c>
      <c r="G28" s="41">
        <f t="shared" si="10"/>
        <v>43.11942084</v>
      </c>
      <c r="H28" s="41">
        <f t="shared" si="10"/>
        <v>44.89509446</v>
      </c>
      <c r="I28" s="41">
        <f t="shared" si="10"/>
        <v>53.35299522</v>
      </c>
      <c r="J28" s="41">
        <f t="shared" si="10"/>
        <v>53.11196216</v>
      </c>
      <c r="K28" s="41">
        <f t="shared" si="10"/>
        <v>95.03307939</v>
      </c>
      <c r="L28" s="41">
        <f t="shared" si="10"/>
        <v>59.16209288</v>
      </c>
      <c r="M28" s="41">
        <f t="shared" si="10"/>
        <v>46.58233127</v>
      </c>
      <c r="N28" s="41">
        <f t="shared" si="10"/>
        <v>19.05581356</v>
      </c>
      <c r="O28" s="41">
        <f t="shared" si="10"/>
        <v>52.57586357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ht="28.5" customHeight="1">
      <c r="B30" s="39" t="s">
        <v>45</v>
      </c>
      <c r="C30" s="27">
        <f t="shared" ref="C30:O30" si="11">C6-(0.4*C7)+C19-C21</f>
        <v>2641800.501</v>
      </c>
      <c r="D30" s="27">
        <f t="shared" si="11"/>
        <v>4875722.564</v>
      </c>
      <c r="E30" s="27">
        <f t="shared" si="11"/>
        <v>1104489.688</v>
      </c>
      <c r="F30" s="27">
        <f t="shared" si="11"/>
        <v>1356719.629</v>
      </c>
      <c r="G30" s="27">
        <f t="shared" si="11"/>
        <v>1398886.914</v>
      </c>
      <c r="H30" s="27">
        <f t="shared" si="11"/>
        <v>919979.534</v>
      </c>
      <c r="I30" s="27">
        <f t="shared" si="11"/>
        <v>212689.6776</v>
      </c>
      <c r="J30" s="27">
        <f t="shared" si="11"/>
        <v>624526.649</v>
      </c>
      <c r="K30" s="27">
        <f t="shared" si="11"/>
        <v>64711.56999</v>
      </c>
      <c r="L30" s="27">
        <f t="shared" si="11"/>
        <v>643434.0155</v>
      </c>
      <c r="M30" s="27">
        <f t="shared" si="11"/>
        <v>235772.3821</v>
      </c>
      <c r="N30" s="27">
        <f t="shared" si="11"/>
        <v>92819.14718</v>
      </c>
      <c r="O30" s="27">
        <f t="shared" si="11"/>
        <v>14171552.27</v>
      </c>
    </row>
    <row r="31" ht="18.75" customHeight="1">
      <c r="B31" s="40" t="s">
        <v>42</v>
      </c>
      <c r="C31" s="41">
        <f t="shared" ref="C31:O31" si="12">C30/C17</f>
        <v>7.155105204</v>
      </c>
      <c r="D31" s="41">
        <f t="shared" si="12"/>
        <v>11.03937461</v>
      </c>
      <c r="E31" s="41">
        <f t="shared" si="12"/>
        <v>2.496454951</v>
      </c>
      <c r="F31" s="41">
        <f t="shared" si="12"/>
        <v>4.818024602</v>
      </c>
      <c r="G31" s="41">
        <f t="shared" si="12"/>
        <v>5.173049353</v>
      </c>
      <c r="H31" s="41">
        <f t="shared" si="12"/>
        <v>4.9335582</v>
      </c>
      <c r="I31" s="41">
        <f t="shared" si="12"/>
        <v>2.431903208</v>
      </c>
      <c r="J31" s="41">
        <f t="shared" si="12"/>
        <v>4.198647102</v>
      </c>
      <c r="K31" s="41">
        <f t="shared" si="12"/>
        <v>32.59685127</v>
      </c>
      <c r="L31" s="41">
        <f t="shared" si="12"/>
        <v>4.011717917</v>
      </c>
      <c r="M31" s="41">
        <f t="shared" si="12"/>
        <v>6.84765903</v>
      </c>
      <c r="N31" s="41">
        <f t="shared" si="12"/>
        <v>1.666964551</v>
      </c>
      <c r="O31" s="41">
        <f t="shared" si="12"/>
        <v>5.713223626</v>
      </c>
    </row>
    <row r="32" ht="18.75" customHeight="1">
      <c r="B32" s="40" t="s">
        <v>43</v>
      </c>
      <c r="C32" s="41">
        <f t="shared" ref="C32:O32" si="13">((C30/C10)*100)</f>
        <v>20.74980509</v>
      </c>
      <c r="D32" s="41">
        <f t="shared" si="13"/>
        <v>32.01418637</v>
      </c>
      <c r="E32" s="41">
        <f t="shared" si="13"/>
        <v>7.239719357</v>
      </c>
      <c r="F32" s="41">
        <f t="shared" si="13"/>
        <v>13.97227135</v>
      </c>
      <c r="G32" s="41">
        <f t="shared" si="13"/>
        <v>15.00184312</v>
      </c>
      <c r="H32" s="41">
        <f t="shared" si="13"/>
        <v>14.30731878</v>
      </c>
      <c r="I32" s="41">
        <f t="shared" si="13"/>
        <v>7.052519304</v>
      </c>
      <c r="J32" s="41">
        <f t="shared" si="13"/>
        <v>12.1760766</v>
      </c>
      <c r="K32" s="41">
        <f t="shared" si="13"/>
        <v>94.53086869</v>
      </c>
      <c r="L32" s="41">
        <f t="shared" si="13"/>
        <v>11.63398196</v>
      </c>
      <c r="M32" s="41">
        <f t="shared" si="13"/>
        <v>19.85821119</v>
      </c>
      <c r="N32" s="41">
        <f t="shared" si="13"/>
        <v>4.834197197</v>
      </c>
      <c r="O32" s="41">
        <f t="shared" si="13"/>
        <v>16.56834852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B78" s="51" t="s">
        <v>48</v>
      </c>
      <c r="O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11.86"/>
    <col customWidth="1" min="4" max="9" width="8.71"/>
    <col customWidth="1" min="10" max="10" width="12.43"/>
    <col customWidth="1" hidden="1" min="11" max="11" width="8.71"/>
    <col customWidth="1" min="12" max="13" width="8.71"/>
    <col customWidth="1" min="14" max="14" width="9.86"/>
    <col customWidth="1" min="15" max="15" width="19.71"/>
    <col customWidth="1" min="16" max="29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7.0" customHeight="1">
      <c r="A2" s="7"/>
      <c r="B2" s="8" t="s">
        <v>353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</row>
    <row r="4" ht="18.0" customHeight="1">
      <c r="A4" s="7"/>
      <c r="B4" s="12" t="s">
        <v>20</v>
      </c>
      <c r="C4" s="74">
        <f t="shared" ref="C4:O4" si="1">+Q4</f>
        <v>34740034.76</v>
      </c>
      <c r="D4" s="74">
        <f t="shared" si="1"/>
        <v>51477566.4</v>
      </c>
      <c r="E4" s="74">
        <f t="shared" si="1"/>
        <v>41808271.15</v>
      </c>
      <c r="F4" s="74">
        <f t="shared" si="1"/>
        <v>29599844.54</v>
      </c>
      <c r="G4" s="74">
        <f t="shared" si="1"/>
        <v>25257191.87</v>
      </c>
      <c r="H4" s="74">
        <f t="shared" si="1"/>
        <v>20063178.48</v>
      </c>
      <c r="I4" s="74">
        <f t="shared" si="1"/>
        <v>13931074.5</v>
      </c>
      <c r="J4" s="74">
        <f t="shared" si="1"/>
        <v>21825548.07</v>
      </c>
      <c r="K4" s="74">
        <f t="shared" si="1"/>
        <v>217828.4746</v>
      </c>
      <c r="L4" s="74">
        <f t="shared" si="1"/>
        <v>23261472.8</v>
      </c>
      <c r="M4" s="74">
        <f t="shared" si="1"/>
        <v>5135307.082</v>
      </c>
      <c r="N4" s="74">
        <f t="shared" si="1"/>
        <v>11055688.26</v>
      </c>
      <c r="O4" s="74">
        <f t="shared" si="1"/>
        <v>278373006.4</v>
      </c>
      <c r="Q4" s="72">
        <v>3.474003475919E7</v>
      </c>
      <c r="R4" s="72">
        <v>5.147756639871E7</v>
      </c>
      <c r="S4" s="72">
        <v>4.180827114951E7</v>
      </c>
      <c r="T4" s="72">
        <v>2.959984454134E7</v>
      </c>
      <c r="U4" s="72">
        <v>2.525719187025E7</v>
      </c>
      <c r="V4" s="72">
        <v>2.006317847941E7</v>
      </c>
      <c r="W4" s="72">
        <v>1.393107449876E7</v>
      </c>
      <c r="X4" s="72">
        <v>2.182554806917E7</v>
      </c>
      <c r="Y4" s="72">
        <v>217828.47458</v>
      </c>
      <c r="Z4" s="72">
        <v>2.32614728033E7</v>
      </c>
      <c r="AA4" s="72">
        <v>5135307.08162</v>
      </c>
      <c r="AB4" s="72">
        <v>1.1055688262020001E7</v>
      </c>
      <c r="AC4" s="72">
        <v>2.7837300638786E8</v>
      </c>
    </row>
    <row r="5" ht="18.0" customHeight="1">
      <c r="A5" s="7"/>
      <c r="B5" s="12" t="s">
        <v>21</v>
      </c>
      <c r="C5" s="75">
        <f t="shared" ref="C5:O5" si="2">C6+C8-(C7*0.4)-(C9*0.3)</f>
        <v>7451561.278</v>
      </c>
      <c r="D5" s="75">
        <f t="shared" si="2"/>
        <v>12764873.91</v>
      </c>
      <c r="E5" s="75">
        <f t="shared" si="2"/>
        <v>9077233.507</v>
      </c>
      <c r="F5" s="75">
        <f t="shared" si="2"/>
        <v>6503362.566</v>
      </c>
      <c r="G5" s="75">
        <f t="shared" si="2"/>
        <v>5105689.919</v>
      </c>
      <c r="H5" s="75">
        <f t="shared" si="2"/>
        <v>3691002.692</v>
      </c>
      <c r="I5" s="75">
        <f t="shared" si="2"/>
        <v>2183244.005</v>
      </c>
      <c r="J5" s="75">
        <f t="shared" si="2"/>
        <v>3628193.062</v>
      </c>
      <c r="K5" s="75">
        <f t="shared" si="2"/>
        <v>63537.10348</v>
      </c>
      <c r="L5" s="75">
        <f t="shared" si="2"/>
        <v>4266733.042</v>
      </c>
      <c r="M5" s="75">
        <f t="shared" si="2"/>
        <v>529125.5279</v>
      </c>
      <c r="N5" s="75">
        <f t="shared" si="2"/>
        <v>953687.4105</v>
      </c>
      <c r="O5" s="75">
        <f t="shared" si="2"/>
        <v>56218244.02</v>
      </c>
      <c r="Q5" s="70">
        <v>3739352.6463</v>
      </c>
      <c r="R5" s="70">
        <v>7876147.26963</v>
      </c>
      <c r="S5" s="70">
        <v>3104796.78084</v>
      </c>
      <c r="T5" s="70">
        <v>2431191.99272</v>
      </c>
      <c r="U5" s="70">
        <v>3212708.08004</v>
      </c>
      <c r="V5" s="70">
        <v>1869764.89655</v>
      </c>
      <c r="W5" s="70">
        <v>915113.4955399999</v>
      </c>
      <c r="X5" s="70">
        <v>1765844.66804</v>
      </c>
      <c r="Y5" s="70">
        <v>87828.60139</v>
      </c>
      <c r="Z5" s="70">
        <v>2140822.2651400003</v>
      </c>
      <c r="AA5" s="70">
        <v>348852.48065</v>
      </c>
      <c r="AB5" s="70">
        <v>705998.8946799999</v>
      </c>
      <c r="AC5" s="70">
        <v>2.819842207152E7</v>
      </c>
    </row>
    <row r="6" ht="18.0" customHeight="1">
      <c r="A6" s="7"/>
      <c r="B6" s="17" t="s">
        <v>22</v>
      </c>
      <c r="C6" s="76">
        <f t="shared" ref="C6:O6" si="3">+Q5</f>
        <v>3739352.646</v>
      </c>
      <c r="D6" s="76">
        <f t="shared" si="3"/>
        <v>7876147.27</v>
      </c>
      <c r="E6" s="76">
        <f t="shared" si="3"/>
        <v>3104796.781</v>
      </c>
      <c r="F6" s="76">
        <f t="shared" si="3"/>
        <v>2431191.993</v>
      </c>
      <c r="G6" s="76">
        <f t="shared" si="3"/>
        <v>3212708.08</v>
      </c>
      <c r="H6" s="76">
        <f t="shared" si="3"/>
        <v>1869764.897</v>
      </c>
      <c r="I6" s="76">
        <f t="shared" si="3"/>
        <v>915113.4955</v>
      </c>
      <c r="J6" s="76">
        <f t="shared" si="3"/>
        <v>1765844.668</v>
      </c>
      <c r="K6" s="76">
        <f t="shared" si="3"/>
        <v>87828.60139</v>
      </c>
      <c r="L6" s="76">
        <f t="shared" si="3"/>
        <v>2140822.265</v>
      </c>
      <c r="M6" s="76">
        <f t="shared" si="3"/>
        <v>348852.4807</v>
      </c>
      <c r="N6" s="76">
        <f t="shared" si="3"/>
        <v>705998.8947</v>
      </c>
      <c r="O6" s="76">
        <f t="shared" si="3"/>
        <v>28198422.07</v>
      </c>
      <c r="Q6" s="69">
        <v>2387813.2432199996</v>
      </c>
      <c r="R6" s="69">
        <v>4848713.97382</v>
      </c>
      <c r="S6" s="69">
        <v>1639751.76792</v>
      </c>
      <c r="T6" s="69">
        <v>1272473.2735</v>
      </c>
      <c r="U6" s="69">
        <v>2173515.67619</v>
      </c>
      <c r="V6" s="69">
        <v>833707.42406</v>
      </c>
      <c r="W6" s="69">
        <v>393262.30939</v>
      </c>
      <c r="X6" s="69">
        <v>1029838.0671699999</v>
      </c>
      <c r="Y6" s="69">
        <v>67892.71663</v>
      </c>
      <c r="Z6" s="69">
        <v>1651142.48755</v>
      </c>
      <c r="AA6" s="69">
        <v>209376.36855</v>
      </c>
      <c r="AB6" s="69">
        <v>206980.0</v>
      </c>
      <c r="AC6" s="69">
        <v>1.6714467308E7</v>
      </c>
    </row>
    <row r="7" ht="18.0" customHeight="1">
      <c r="A7" s="7"/>
      <c r="B7" s="19" t="s">
        <v>23</v>
      </c>
      <c r="C7" s="76">
        <f t="shared" ref="C7:O7" si="4">+Q6</f>
        <v>2387813.243</v>
      </c>
      <c r="D7" s="76">
        <f t="shared" si="4"/>
        <v>4848713.974</v>
      </c>
      <c r="E7" s="76">
        <f t="shared" si="4"/>
        <v>1639751.768</v>
      </c>
      <c r="F7" s="76">
        <f t="shared" si="4"/>
        <v>1272473.274</v>
      </c>
      <c r="G7" s="76">
        <f t="shared" si="4"/>
        <v>2173515.676</v>
      </c>
      <c r="H7" s="76">
        <f t="shared" si="4"/>
        <v>833707.4241</v>
      </c>
      <c r="I7" s="76">
        <f t="shared" si="4"/>
        <v>393262.3094</v>
      </c>
      <c r="J7" s="76">
        <f t="shared" si="4"/>
        <v>1029838.067</v>
      </c>
      <c r="K7" s="76">
        <f t="shared" si="4"/>
        <v>67892.71663</v>
      </c>
      <c r="L7" s="76">
        <f t="shared" si="4"/>
        <v>1651142.488</v>
      </c>
      <c r="M7" s="76">
        <f t="shared" si="4"/>
        <v>209376.3686</v>
      </c>
      <c r="N7" s="76">
        <f t="shared" si="4"/>
        <v>206980</v>
      </c>
      <c r="O7" s="76">
        <f t="shared" si="4"/>
        <v>16714467.31</v>
      </c>
      <c r="Q7" s="70">
        <v>4849029.21813</v>
      </c>
      <c r="R7" s="70">
        <v>7220436.8616</v>
      </c>
      <c r="S7" s="70">
        <v>6837387.17831</v>
      </c>
      <c r="T7" s="70">
        <v>4731048.318229999</v>
      </c>
      <c r="U7" s="70">
        <v>2864491.08846</v>
      </c>
      <c r="V7" s="70">
        <v>2236328.68304</v>
      </c>
      <c r="W7" s="70">
        <v>1456948.43808</v>
      </c>
      <c r="X7" s="70">
        <v>2345109.2955300002</v>
      </c>
      <c r="Y7" s="70">
        <v>3967.96415</v>
      </c>
      <c r="Z7" s="70">
        <v>2850077.44196</v>
      </c>
      <c r="AA7" s="70">
        <v>284788.40437</v>
      </c>
      <c r="AB7" s="70">
        <v>330480.51583999995</v>
      </c>
      <c r="AC7" s="70">
        <v>3.6010093407699995E7</v>
      </c>
    </row>
    <row r="8" ht="18.0" customHeight="1">
      <c r="A8" s="7"/>
      <c r="B8" s="17" t="s">
        <v>24</v>
      </c>
      <c r="C8" s="76">
        <f t="shared" ref="C8:O8" si="5">+Q7</f>
        <v>4849029.218</v>
      </c>
      <c r="D8" s="76">
        <f t="shared" si="5"/>
        <v>7220436.862</v>
      </c>
      <c r="E8" s="76">
        <f t="shared" si="5"/>
        <v>6837387.178</v>
      </c>
      <c r="F8" s="76">
        <f t="shared" si="5"/>
        <v>4731048.318</v>
      </c>
      <c r="G8" s="76">
        <f t="shared" si="5"/>
        <v>2864491.088</v>
      </c>
      <c r="H8" s="76">
        <f t="shared" si="5"/>
        <v>2236328.683</v>
      </c>
      <c r="I8" s="76">
        <f t="shared" si="5"/>
        <v>1456948.438</v>
      </c>
      <c r="J8" s="76">
        <f t="shared" si="5"/>
        <v>2345109.296</v>
      </c>
      <c r="K8" s="76">
        <f t="shared" si="5"/>
        <v>3967.96415</v>
      </c>
      <c r="L8" s="76">
        <f t="shared" si="5"/>
        <v>2850077.442</v>
      </c>
      <c r="M8" s="76">
        <f t="shared" si="5"/>
        <v>284788.4044</v>
      </c>
      <c r="N8" s="76">
        <f t="shared" si="5"/>
        <v>330480.5158</v>
      </c>
      <c r="O8" s="76">
        <f t="shared" si="5"/>
        <v>36010093.41</v>
      </c>
      <c r="Q8" s="69">
        <v>605650.96539</v>
      </c>
      <c r="R8" s="69">
        <v>1307415.44097</v>
      </c>
      <c r="S8" s="69">
        <v>696832.48347</v>
      </c>
      <c r="T8" s="69">
        <v>499628.1187</v>
      </c>
      <c r="U8" s="69">
        <v>340343.26453</v>
      </c>
      <c r="V8" s="69">
        <v>272026.3926</v>
      </c>
      <c r="W8" s="69">
        <v>105043.34901</v>
      </c>
      <c r="X8" s="69">
        <v>236085.58149</v>
      </c>
      <c r="Y8" s="69">
        <v>3674.5846800000004</v>
      </c>
      <c r="Z8" s="69">
        <v>212365.56735</v>
      </c>
      <c r="AA8" s="69">
        <v>69216.03223</v>
      </c>
      <c r="AB8" s="69">
        <v>0.0</v>
      </c>
      <c r="AC8" s="69">
        <v>4348281.78042</v>
      </c>
    </row>
    <row r="9" ht="18.0" customHeight="1">
      <c r="A9" s="7"/>
      <c r="B9" s="19" t="s">
        <v>25</v>
      </c>
      <c r="C9" s="76">
        <f t="shared" ref="C9:O9" si="6">+Q8</f>
        <v>605650.9654</v>
      </c>
      <c r="D9" s="76">
        <f t="shared" si="6"/>
        <v>1307415.441</v>
      </c>
      <c r="E9" s="76">
        <f t="shared" si="6"/>
        <v>696832.4835</v>
      </c>
      <c r="F9" s="76">
        <f t="shared" si="6"/>
        <v>499628.1187</v>
      </c>
      <c r="G9" s="76">
        <f t="shared" si="6"/>
        <v>340343.2645</v>
      </c>
      <c r="H9" s="76">
        <f t="shared" si="6"/>
        <v>272026.3926</v>
      </c>
      <c r="I9" s="76">
        <f t="shared" si="6"/>
        <v>105043.349</v>
      </c>
      <c r="J9" s="76">
        <f t="shared" si="6"/>
        <v>236085.5815</v>
      </c>
      <c r="K9" s="76">
        <f t="shared" si="6"/>
        <v>3674.58468</v>
      </c>
      <c r="L9" s="76">
        <f t="shared" si="6"/>
        <v>212365.5674</v>
      </c>
      <c r="M9" s="76">
        <f t="shared" si="6"/>
        <v>69216.03223</v>
      </c>
      <c r="N9" s="76">
        <f t="shared" si="6"/>
        <v>0</v>
      </c>
      <c r="O9" s="76">
        <f t="shared" si="6"/>
        <v>4348281.78</v>
      </c>
      <c r="Q9" s="69">
        <v>5307148.192600001</v>
      </c>
      <c r="R9" s="69">
        <v>4011933.32998</v>
      </c>
      <c r="S9" s="69">
        <v>5382809.15357</v>
      </c>
      <c r="T9" s="69">
        <v>4840850.89972</v>
      </c>
      <c r="U9" s="69">
        <v>4594019.692810001</v>
      </c>
      <c r="V9" s="69">
        <v>2650186.25318</v>
      </c>
      <c r="W9" s="69">
        <v>1177727.76635</v>
      </c>
      <c r="X9" s="69">
        <v>11245.966900000001</v>
      </c>
      <c r="Y9" s="69">
        <v>41518.34999</v>
      </c>
      <c r="Z9" s="69">
        <v>929250.19897</v>
      </c>
      <c r="AA9" s="69">
        <v>391062.78458</v>
      </c>
      <c r="AB9" s="69">
        <v>33771.75701</v>
      </c>
      <c r="AC9" s="69">
        <v>2.937152434566E7</v>
      </c>
    </row>
    <row r="10" ht="18.0" customHeight="1">
      <c r="A10" s="7"/>
      <c r="B10" s="12" t="s">
        <v>26</v>
      </c>
      <c r="C10" s="75">
        <f t="shared" ref="C10:O10" si="7">SUM(C11:C13)</f>
        <v>12586856.35</v>
      </c>
      <c r="D10" s="75">
        <f t="shared" si="7"/>
        <v>17144599.28</v>
      </c>
      <c r="E10" s="75">
        <f t="shared" si="7"/>
        <v>14839534.76</v>
      </c>
      <c r="F10" s="75">
        <f t="shared" si="7"/>
        <v>9483306.089</v>
      </c>
      <c r="G10" s="75">
        <f t="shared" si="7"/>
        <v>9418954.785</v>
      </c>
      <c r="H10" s="75">
        <f t="shared" si="7"/>
        <v>6636523.844</v>
      </c>
      <c r="I10" s="75">
        <f t="shared" si="7"/>
        <v>3063826.297</v>
      </c>
      <c r="J10" s="75">
        <f t="shared" si="7"/>
        <v>5511750.364</v>
      </c>
      <c r="K10" s="75">
        <f t="shared" si="7"/>
        <v>60750.07573</v>
      </c>
      <c r="L10" s="75">
        <f t="shared" si="7"/>
        <v>5686856.181</v>
      </c>
      <c r="M10" s="75">
        <f t="shared" si="7"/>
        <v>1071837.929</v>
      </c>
      <c r="N10" s="75">
        <f t="shared" si="7"/>
        <v>2046770.498</v>
      </c>
      <c r="O10" s="75">
        <f t="shared" si="7"/>
        <v>87551566.46</v>
      </c>
      <c r="Q10" s="69">
        <v>7279485.58613</v>
      </c>
      <c r="R10" s="69">
        <v>1.313266594985E7</v>
      </c>
      <c r="S10" s="69">
        <v>9455827.156790001</v>
      </c>
      <c r="T10" s="69">
        <v>4642451.58941</v>
      </c>
      <c r="U10" s="69">
        <v>4824864.72548</v>
      </c>
      <c r="V10" s="69">
        <v>3986337.5908600003</v>
      </c>
      <c r="W10" s="69">
        <v>1886098.53084</v>
      </c>
      <c r="X10" s="69">
        <v>5499995.10982</v>
      </c>
      <c r="Y10" s="69">
        <v>18836.00925</v>
      </c>
      <c r="Z10" s="69">
        <v>4757582.873029999</v>
      </c>
      <c r="AA10" s="69">
        <v>680170.6724500001</v>
      </c>
      <c r="AB10" s="69">
        <v>2012848.41322</v>
      </c>
      <c r="AC10" s="69">
        <v>5.817716420713E7</v>
      </c>
    </row>
    <row r="11" ht="18.0" customHeight="1">
      <c r="A11" s="7"/>
      <c r="B11" s="17" t="s">
        <v>27</v>
      </c>
      <c r="C11" s="76">
        <f t="shared" ref="C11:O11" si="8">+Q9</f>
        <v>5307148.193</v>
      </c>
      <c r="D11" s="76">
        <f t="shared" si="8"/>
        <v>4011933.33</v>
      </c>
      <c r="E11" s="76">
        <f t="shared" si="8"/>
        <v>5382809.154</v>
      </c>
      <c r="F11" s="76">
        <f t="shared" si="8"/>
        <v>4840850.9</v>
      </c>
      <c r="G11" s="76">
        <f t="shared" si="8"/>
        <v>4594019.693</v>
      </c>
      <c r="H11" s="76">
        <f t="shared" si="8"/>
        <v>2650186.253</v>
      </c>
      <c r="I11" s="76">
        <f t="shared" si="8"/>
        <v>1177727.766</v>
      </c>
      <c r="J11" s="76">
        <f t="shared" si="8"/>
        <v>11245.9669</v>
      </c>
      <c r="K11" s="76">
        <f t="shared" si="8"/>
        <v>41518.34999</v>
      </c>
      <c r="L11" s="76">
        <f t="shared" si="8"/>
        <v>929250.199</v>
      </c>
      <c r="M11" s="76">
        <f t="shared" si="8"/>
        <v>391062.7846</v>
      </c>
      <c r="N11" s="76">
        <f t="shared" si="8"/>
        <v>33771.75701</v>
      </c>
      <c r="O11" s="76">
        <f t="shared" si="8"/>
        <v>29371524.35</v>
      </c>
      <c r="Q11" s="69">
        <v>222.57243</v>
      </c>
      <c r="R11" s="69">
        <v>0.0</v>
      </c>
      <c r="S11" s="69">
        <v>898.4506600000001</v>
      </c>
      <c r="T11" s="69">
        <v>3.60013</v>
      </c>
      <c r="U11" s="69">
        <v>70.36667</v>
      </c>
      <c r="V11" s="69">
        <v>0.0</v>
      </c>
      <c r="W11" s="69">
        <v>0.0</v>
      </c>
      <c r="X11" s="69">
        <v>509.28756</v>
      </c>
      <c r="Y11" s="69">
        <v>395.71648999999996</v>
      </c>
      <c r="Z11" s="69">
        <v>23.109189999999998</v>
      </c>
      <c r="AA11" s="69">
        <v>604.4724</v>
      </c>
      <c r="AB11" s="69">
        <v>150.32760000000002</v>
      </c>
      <c r="AC11" s="69">
        <v>2877.9031299999997</v>
      </c>
    </row>
    <row r="12" ht="18.0" customHeight="1">
      <c r="A12" s="7"/>
      <c r="B12" s="17" t="s">
        <v>28</v>
      </c>
      <c r="C12" s="76">
        <f t="shared" ref="C12:O12" si="9">+Q10</f>
        <v>7279485.586</v>
      </c>
      <c r="D12" s="76">
        <f t="shared" si="9"/>
        <v>13132665.95</v>
      </c>
      <c r="E12" s="76">
        <f t="shared" si="9"/>
        <v>9455827.157</v>
      </c>
      <c r="F12" s="76">
        <f t="shared" si="9"/>
        <v>4642451.589</v>
      </c>
      <c r="G12" s="76">
        <f t="shared" si="9"/>
        <v>4824864.725</v>
      </c>
      <c r="H12" s="76">
        <f t="shared" si="9"/>
        <v>3986337.591</v>
      </c>
      <c r="I12" s="76">
        <f t="shared" si="9"/>
        <v>1886098.531</v>
      </c>
      <c r="J12" s="76">
        <f t="shared" si="9"/>
        <v>5499995.11</v>
      </c>
      <c r="K12" s="76">
        <f t="shared" si="9"/>
        <v>18836.00925</v>
      </c>
      <c r="L12" s="76">
        <f t="shared" si="9"/>
        <v>4757582.873</v>
      </c>
      <c r="M12" s="76">
        <f t="shared" si="9"/>
        <v>680170.6725</v>
      </c>
      <c r="N12" s="76">
        <f t="shared" si="9"/>
        <v>2012848.413</v>
      </c>
      <c r="O12" s="76">
        <f t="shared" si="9"/>
        <v>58177164.21</v>
      </c>
    </row>
    <row r="13" ht="20.25" customHeight="1">
      <c r="A13" s="7"/>
      <c r="B13" s="17" t="s">
        <v>374</v>
      </c>
      <c r="C13" s="76">
        <f t="shared" ref="C13:O13" si="10">+Q11</f>
        <v>222.57243</v>
      </c>
      <c r="D13" s="76">
        <f t="shared" si="10"/>
        <v>0</v>
      </c>
      <c r="E13" s="76">
        <f t="shared" si="10"/>
        <v>898.45066</v>
      </c>
      <c r="F13" s="76">
        <f t="shared" si="10"/>
        <v>3.60013</v>
      </c>
      <c r="G13" s="76">
        <f t="shared" si="10"/>
        <v>70.36667</v>
      </c>
      <c r="H13" s="76">
        <f t="shared" si="10"/>
        <v>0</v>
      </c>
      <c r="I13" s="76">
        <f t="shared" si="10"/>
        <v>0</v>
      </c>
      <c r="J13" s="76">
        <f t="shared" si="10"/>
        <v>509.28756</v>
      </c>
      <c r="K13" s="76">
        <f t="shared" si="10"/>
        <v>395.71649</v>
      </c>
      <c r="L13" s="76">
        <f t="shared" si="10"/>
        <v>23.10919</v>
      </c>
      <c r="M13" s="76">
        <f t="shared" si="10"/>
        <v>604.4724</v>
      </c>
      <c r="N13" s="76">
        <f t="shared" si="10"/>
        <v>150.3276</v>
      </c>
      <c r="O13" s="76">
        <f t="shared" si="10"/>
        <v>2877.90313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ht="30.0" customHeight="1">
      <c r="B15" s="10" t="s">
        <v>30</v>
      </c>
      <c r="C15" s="10" t="str">
        <f t="shared" ref="C15:O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BPR</v>
      </c>
      <c r="O15" s="10" t="str">
        <f t="shared" si="11"/>
        <v>TOTAL SISTEMA</v>
      </c>
    </row>
    <row r="16" ht="19.5" customHeight="1">
      <c r="B16" s="19" t="s">
        <v>375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</row>
    <row r="17" ht="19.5" customHeight="1">
      <c r="B17" s="26" t="s">
        <v>32</v>
      </c>
      <c r="C17" s="27">
        <f t="shared" ref="C17:O17" si="12">C16*C10</f>
        <v>365018.8342</v>
      </c>
      <c r="D17" s="27">
        <f t="shared" si="12"/>
        <v>497193.3791</v>
      </c>
      <c r="E17" s="27">
        <f t="shared" si="12"/>
        <v>430346.5081</v>
      </c>
      <c r="F17" s="27">
        <f t="shared" si="12"/>
        <v>275015.8766</v>
      </c>
      <c r="G17" s="27">
        <f t="shared" si="12"/>
        <v>273149.6888</v>
      </c>
      <c r="H17" s="27">
        <f t="shared" si="12"/>
        <v>192459.1915</v>
      </c>
      <c r="I17" s="27">
        <f t="shared" si="12"/>
        <v>88850.96262</v>
      </c>
      <c r="J17" s="27">
        <f t="shared" si="12"/>
        <v>159840.7606</v>
      </c>
      <c r="K17" s="27">
        <f t="shared" si="12"/>
        <v>1761.752196</v>
      </c>
      <c r="L17" s="27">
        <f t="shared" si="12"/>
        <v>164918.8293</v>
      </c>
      <c r="M17" s="27">
        <f t="shared" si="12"/>
        <v>31083.29995</v>
      </c>
      <c r="N17" s="27">
        <f t="shared" si="12"/>
        <v>59356.34444</v>
      </c>
      <c r="O17" s="27">
        <f t="shared" si="12"/>
        <v>2538995.427</v>
      </c>
    </row>
    <row r="18" ht="29.25" customHeight="1">
      <c r="B18" s="29" t="s">
        <v>376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</row>
    <row r="19" ht="21.0" customHeight="1">
      <c r="B19" s="26" t="s">
        <v>34</v>
      </c>
      <c r="C19" s="27">
        <f t="shared" ref="C19:O19" si="13">C9*C18</f>
        <v>423955.6758</v>
      </c>
      <c r="D19" s="27">
        <f t="shared" si="13"/>
        <v>915190.8087</v>
      </c>
      <c r="E19" s="27">
        <f t="shared" si="13"/>
        <v>487782.7384</v>
      </c>
      <c r="F19" s="27">
        <f t="shared" si="13"/>
        <v>349739.6831</v>
      </c>
      <c r="G19" s="27">
        <f t="shared" si="13"/>
        <v>238240.2852</v>
      </c>
      <c r="H19" s="27">
        <f t="shared" si="13"/>
        <v>190418.4748</v>
      </c>
      <c r="I19" s="27">
        <f t="shared" si="13"/>
        <v>73530.34431</v>
      </c>
      <c r="J19" s="27">
        <f t="shared" si="13"/>
        <v>165259.907</v>
      </c>
      <c r="K19" s="27">
        <f t="shared" si="13"/>
        <v>2572.209276</v>
      </c>
      <c r="L19" s="27">
        <f t="shared" si="13"/>
        <v>148655.8971</v>
      </c>
      <c r="M19" s="27">
        <f t="shared" si="13"/>
        <v>48451.22256</v>
      </c>
      <c r="N19" s="27">
        <f t="shared" si="13"/>
        <v>0</v>
      </c>
      <c r="O19" s="27">
        <f t="shared" si="13"/>
        <v>3043797.246</v>
      </c>
    </row>
    <row r="20" ht="31.5" customHeight="1">
      <c r="B20" s="29" t="s">
        <v>377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R20" s="32"/>
    </row>
    <row r="21" ht="20.25" customHeight="1">
      <c r="B21" s="26" t="s">
        <v>36</v>
      </c>
      <c r="C21" s="27">
        <f t="shared" ref="C21:O21" si="14">C20*C4</f>
        <v>1632781.634</v>
      </c>
      <c r="D21" s="27">
        <f t="shared" si="14"/>
        <v>2419445.621</v>
      </c>
      <c r="E21" s="27">
        <f t="shared" si="14"/>
        <v>1964988.744</v>
      </c>
      <c r="F21" s="27">
        <f t="shared" si="14"/>
        <v>1391192.693</v>
      </c>
      <c r="G21" s="27">
        <f t="shared" si="14"/>
        <v>1187088.018</v>
      </c>
      <c r="H21" s="27">
        <f t="shared" si="14"/>
        <v>942969.3885</v>
      </c>
      <c r="I21" s="27">
        <f t="shared" si="14"/>
        <v>654760.5014</v>
      </c>
      <c r="J21" s="27">
        <f t="shared" si="14"/>
        <v>1025800.759</v>
      </c>
      <c r="K21" s="27">
        <f t="shared" si="14"/>
        <v>10237.93831</v>
      </c>
      <c r="L21" s="27">
        <f t="shared" si="14"/>
        <v>1093289.222</v>
      </c>
      <c r="M21" s="27">
        <f t="shared" si="14"/>
        <v>241359.4328</v>
      </c>
      <c r="N21" s="27">
        <f t="shared" si="14"/>
        <v>519617.3483</v>
      </c>
      <c r="O21" s="27">
        <f t="shared" si="14"/>
        <v>13083531.3</v>
      </c>
    </row>
    <row r="22" ht="32.25" customHeight="1">
      <c r="B22" s="29" t="s">
        <v>378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ht="42.75" customHeight="1">
      <c r="B24" s="23" t="s">
        <v>39</v>
      </c>
      <c r="C24" s="23" t="str">
        <f t="shared" ref="C24:O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BPR</v>
      </c>
      <c r="O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ht="29.25" customHeight="1">
      <c r="B26" s="39" t="s">
        <v>41</v>
      </c>
      <c r="C26" s="27">
        <f t="shared" ref="C26:O26" si="16">C5-C21</f>
        <v>5818779.644</v>
      </c>
      <c r="D26" s="27">
        <f t="shared" si="16"/>
        <v>10345428.29</v>
      </c>
      <c r="E26" s="27">
        <f t="shared" si="16"/>
        <v>7112244.763</v>
      </c>
      <c r="F26" s="27">
        <f t="shared" si="16"/>
        <v>5112169.872</v>
      </c>
      <c r="G26" s="27">
        <f t="shared" si="16"/>
        <v>3918601.901</v>
      </c>
      <c r="H26" s="27">
        <f t="shared" si="16"/>
        <v>2748033.304</v>
      </c>
      <c r="I26" s="27">
        <f t="shared" si="16"/>
        <v>1528483.504</v>
      </c>
      <c r="J26" s="27">
        <f t="shared" si="16"/>
        <v>2602392.303</v>
      </c>
      <c r="K26" s="27">
        <f t="shared" si="16"/>
        <v>53299.16518</v>
      </c>
      <c r="L26" s="27">
        <f t="shared" si="16"/>
        <v>3173443.82</v>
      </c>
      <c r="M26" s="27">
        <f t="shared" si="16"/>
        <v>287766.0951</v>
      </c>
      <c r="N26" s="27">
        <f t="shared" si="16"/>
        <v>434070.0622</v>
      </c>
      <c r="O26" s="27">
        <f t="shared" si="16"/>
        <v>43134712.72</v>
      </c>
    </row>
    <row r="27" ht="18.75" customHeight="1">
      <c r="B27" s="40" t="s">
        <v>42</v>
      </c>
      <c r="C27" s="41">
        <f t="shared" ref="C27:O27" si="17">C26/C17</f>
        <v>15.94103947</v>
      </c>
      <c r="D27" s="41">
        <f t="shared" si="17"/>
        <v>20.80765498</v>
      </c>
      <c r="E27" s="41">
        <f t="shared" si="17"/>
        <v>16.52678627</v>
      </c>
      <c r="F27" s="41">
        <f t="shared" si="17"/>
        <v>18.58863545</v>
      </c>
      <c r="G27" s="41">
        <f t="shared" si="17"/>
        <v>14.34598706</v>
      </c>
      <c r="H27" s="41">
        <f t="shared" si="17"/>
        <v>14.27852462</v>
      </c>
      <c r="I27" s="41">
        <f t="shared" si="17"/>
        <v>17.20277934</v>
      </c>
      <c r="J27" s="41">
        <f t="shared" si="17"/>
        <v>16.28115566</v>
      </c>
      <c r="K27" s="41">
        <f t="shared" si="17"/>
        <v>30.25349723</v>
      </c>
      <c r="L27" s="41">
        <f t="shared" si="17"/>
        <v>19.24245906</v>
      </c>
      <c r="M27" s="41">
        <f t="shared" si="17"/>
        <v>9.257900401</v>
      </c>
      <c r="N27" s="41">
        <f t="shared" si="17"/>
        <v>7.312951401</v>
      </c>
      <c r="O27" s="41">
        <f t="shared" si="17"/>
        <v>16.98888949</v>
      </c>
    </row>
    <row r="28" ht="18.75" customHeight="1">
      <c r="B28" s="40" t="s">
        <v>43</v>
      </c>
      <c r="C28" s="41">
        <f t="shared" ref="C28:O28" si="18">((C26)/C10)*100</f>
        <v>46.22901447</v>
      </c>
      <c r="D28" s="41">
        <f t="shared" si="18"/>
        <v>60.34219943</v>
      </c>
      <c r="E28" s="41">
        <f t="shared" si="18"/>
        <v>47.9276802</v>
      </c>
      <c r="F28" s="41">
        <f t="shared" si="18"/>
        <v>53.9070428</v>
      </c>
      <c r="G28" s="41">
        <f t="shared" si="18"/>
        <v>41.60336248</v>
      </c>
      <c r="H28" s="41">
        <f t="shared" si="18"/>
        <v>41.4077214</v>
      </c>
      <c r="I28" s="41">
        <f t="shared" si="18"/>
        <v>49.88806007</v>
      </c>
      <c r="J28" s="41">
        <f t="shared" si="18"/>
        <v>47.2153514</v>
      </c>
      <c r="K28" s="41">
        <f t="shared" si="18"/>
        <v>87.73514195</v>
      </c>
      <c r="L28" s="41">
        <f t="shared" si="18"/>
        <v>55.80313127</v>
      </c>
      <c r="M28" s="41">
        <f t="shared" si="18"/>
        <v>26.84791116</v>
      </c>
      <c r="N28" s="41">
        <f t="shared" si="18"/>
        <v>21.20755906</v>
      </c>
      <c r="O28" s="41">
        <f t="shared" si="18"/>
        <v>49.26777951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ht="28.5" customHeight="1">
      <c r="B30" s="39" t="s">
        <v>45</v>
      </c>
      <c r="C30" s="27">
        <f t="shared" ref="C30:O30" si="19">C6-(0.4*C7)+C19-C21</f>
        <v>1575401.391</v>
      </c>
      <c r="D30" s="27">
        <f t="shared" si="19"/>
        <v>4432406.868</v>
      </c>
      <c r="E30" s="27">
        <f t="shared" si="19"/>
        <v>971690.0681</v>
      </c>
      <c r="F30" s="27">
        <f t="shared" si="19"/>
        <v>880749.673</v>
      </c>
      <c r="G30" s="27">
        <f t="shared" si="19"/>
        <v>1394454.077</v>
      </c>
      <c r="H30" s="27">
        <f t="shared" si="19"/>
        <v>783731.0132</v>
      </c>
      <c r="I30" s="27">
        <f t="shared" si="19"/>
        <v>176578.4146</v>
      </c>
      <c r="J30" s="27">
        <f t="shared" si="19"/>
        <v>493368.589</v>
      </c>
      <c r="K30" s="27">
        <f t="shared" si="19"/>
        <v>53005.78571</v>
      </c>
      <c r="L30" s="27">
        <f t="shared" si="19"/>
        <v>535731.9455</v>
      </c>
      <c r="M30" s="27">
        <f t="shared" si="19"/>
        <v>72193.72295</v>
      </c>
      <c r="N30" s="27">
        <f t="shared" si="19"/>
        <v>103589.5464</v>
      </c>
      <c r="O30" s="27">
        <f t="shared" si="19"/>
        <v>11472901.09</v>
      </c>
    </row>
    <row r="31" ht="18.75" customHeight="1">
      <c r="B31" s="40" t="s">
        <v>42</v>
      </c>
      <c r="C31" s="41">
        <f t="shared" ref="C31:O31" si="20">C30/C17</f>
        <v>4.31594549</v>
      </c>
      <c r="D31" s="41">
        <f t="shared" si="20"/>
        <v>8.914854972</v>
      </c>
      <c r="E31" s="41">
        <f t="shared" si="20"/>
        <v>2.257924835</v>
      </c>
      <c r="F31" s="41">
        <f t="shared" si="20"/>
        <v>3.202541191</v>
      </c>
      <c r="G31" s="41">
        <f t="shared" si="20"/>
        <v>5.105091216</v>
      </c>
      <c r="H31" s="41">
        <f t="shared" si="20"/>
        <v>4.072193212</v>
      </c>
      <c r="I31" s="41">
        <f t="shared" si="20"/>
        <v>1.987355111</v>
      </c>
      <c r="J31" s="41">
        <f t="shared" si="20"/>
        <v>3.086625634</v>
      </c>
      <c r="K31" s="41">
        <f t="shared" si="20"/>
        <v>30.08697013</v>
      </c>
      <c r="L31" s="41">
        <f t="shared" si="20"/>
        <v>3.248458335</v>
      </c>
      <c r="M31" s="41">
        <f t="shared" si="20"/>
        <v>2.322588755</v>
      </c>
      <c r="N31" s="41">
        <f t="shared" si="20"/>
        <v>1.745214389</v>
      </c>
      <c r="O31" s="41">
        <f t="shared" si="20"/>
        <v>4.518677336</v>
      </c>
    </row>
    <row r="32" ht="18.75" customHeight="1">
      <c r="B32" s="40" t="s">
        <v>43</v>
      </c>
      <c r="C32" s="41">
        <f t="shared" ref="C32:O32" si="21">((C30/C10)*100)</f>
        <v>12.51624192</v>
      </c>
      <c r="D32" s="41">
        <f t="shared" si="21"/>
        <v>25.85307942</v>
      </c>
      <c r="E32" s="41">
        <f t="shared" si="21"/>
        <v>6.54798202</v>
      </c>
      <c r="F32" s="41">
        <f t="shared" si="21"/>
        <v>9.287369454</v>
      </c>
      <c r="G32" s="41">
        <f t="shared" si="21"/>
        <v>14.80476453</v>
      </c>
      <c r="H32" s="41">
        <f t="shared" si="21"/>
        <v>11.80936032</v>
      </c>
      <c r="I32" s="41">
        <f t="shared" si="21"/>
        <v>5.763329821</v>
      </c>
      <c r="J32" s="41">
        <f t="shared" si="21"/>
        <v>8.951214339</v>
      </c>
      <c r="K32" s="41">
        <f t="shared" si="21"/>
        <v>87.25221339</v>
      </c>
      <c r="L32" s="41">
        <f t="shared" si="21"/>
        <v>9.420529172</v>
      </c>
      <c r="M32" s="41">
        <f t="shared" si="21"/>
        <v>6.735507391</v>
      </c>
      <c r="N32" s="41">
        <f t="shared" si="21"/>
        <v>5.061121727</v>
      </c>
      <c r="O32" s="41">
        <f t="shared" si="21"/>
        <v>13.10416428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A72" s="7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A78" s="7"/>
      <c r="B78" s="51" t="s">
        <v>48</v>
      </c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11.86"/>
    <col customWidth="1" min="4" max="9" width="8.71"/>
    <col customWidth="1" min="10" max="10" width="12.43"/>
    <col customWidth="1" hidden="1" min="11" max="11" width="8.71"/>
    <col customWidth="1" min="12" max="13" width="8.71"/>
    <col customWidth="1" min="14" max="14" width="9.86"/>
    <col customWidth="1" min="15" max="15" width="19.71"/>
    <col customWidth="1" min="16" max="29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7.0" customHeight="1">
      <c r="A2" s="7"/>
      <c r="B2" s="8" t="s">
        <v>353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</row>
    <row r="4" ht="18.0" customHeight="1">
      <c r="A4" s="7"/>
      <c r="B4" s="12" t="s">
        <v>20</v>
      </c>
      <c r="C4" s="74">
        <f t="shared" ref="C4:O4" si="1">+Q4</f>
        <v>35055968.75</v>
      </c>
      <c r="D4" s="74">
        <f t="shared" si="1"/>
        <v>51549014.91</v>
      </c>
      <c r="E4" s="74">
        <f t="shared" si="1"/>
        <v>41896163.7</v>
      </c>
      <c r="F4" s="74">
        <f t="shared" si="1"/>
        <v>29224644.71</v>
      </c>
      <c r="G4" s="74">
        <f t="shared" si="1"/>
        <v>25443851.04</v>
      </c>
      <c r="H4" s="74">
        <f t="shared" si="1"/>
        <v>20820357.2</v>
      </c>
      <c r="I4" s="74">
        <f t="shared" si="1"/>
        <v>14028138.93</v>
      </c>
      <c r="J4" s="74">
        <f t="shared" si="1"/>
        <v>22206080.02</v>
      </c>
      <c r="K4" s="74">
        <f t="shared" si="1"/>
        <v>227323.5668</v>
      </c>
      <c r="L4" s="74">
        <f t="shared" si="1"/>
        <v>23686292.14</v>
      </c>
      <c r="M4" s="74">
        <f t="shared" si="1"/>
        <v>5169556.829</v>
      </c>
      <c r="N4" s="74">
        <f t="shared" si="1"/>
        <v>11079501.82</v>
      </c>
      <c r="O4" s="74">
        <f t="shared" si="1"/>
        <v>280386893.6</v>
      </c>
      <c r="Q4" s="64">
        <v>3.505596874706E7</v>
      </c>
      <c r="R4" s="13">
        <v>5.1549014905489996E7</v>
      </c>
      <c r="S4" s="13">
        <v>4.189616370155E7</v>
      </c>
      <c r="T4" s="13">
        <v>2.922464470937E7</v>
      </c>
      <c r="U4" s="13">
        <v>2.544385104398E7</v>
      </c>
      <c r="V4" s="13">
        <v>2.082035719791E7</v>
      </c>
      <c r="W4" s="13">
        <v>1.4028138930389998E7</v>
      </c>
      <c r="X4" s="13">
        <v>2.220608001938E7</v>
      </c>
      <c r="Y4" s="13">
        <v>227323.56678</v>
      </c>
      <c r="Z4" s="13">
        <v>2.368629213907E7</v>
      </c>
      <c r="AA4" s="13">
        <v>5169556.82909</v>
      </c>
      <c r="AB4" s="13">
        <v>1.107950181635E7</v>
      </c>
      <c r="AC4" s="13">
        <v>2.8038689360642E8</v>
      </c>
    </row>
    <row r="5" ht="18.0" customHeight="1">
      <c r="A5" s="7"/>
      <c r="B5" s="12" t="s">
        <v>21</v>
      </c>
      <c r="C5" s="75">
        <f t="shared" ref="C5:O5" si="2">C6+C8-(C7*0.4)-(C9*0.3)</f>
        <v>7670671.059</v>
      </c>
      <c r="D5" s="75">
        <f t="shared" si="2"/>
        <v>12382020.7</v>
      </c>
      <c r="E5" s="75">
        <f t="shared" si="2"/>
        <v>9702825.652</v>
      </c>
      <c r="F5" s="75">
        <f t="shared" si="2"/>
        <v>6230248.028</v>
      </c>
      <c r="G5" s="75">
        <f t="shared" si="2"/>
        <v>5201671.779</v>
      </c>
      <c r="H5" s="75">
        <f t="shared" si="2"/>
        <v>4260942.821</v>
      </c>
      <c r="I5" s="75">
        <f t="shared" si="2"/>
        <v>2235270.989</v>
      </c>
      <c r="J5" s="75">
        <f t="shared" si="2"/>
        <v>3765396.017</v>
      </c>
      <c r="K5" s="75">
        <f t="shared" si="2"/>
        <v>60558.51685</v>
      </c>
      <c r="L5" s="75">
        <f t="shared" si="2"/>
        <v>4543330.998</v>
      </c>
      <c r="M5" s="75">
        <f t="shared" si="2"/>
        <v>543246.6534</v>
      </c>
      <c r="N5" s="75">
        <f t="shared" si="2"/>
        <v>988403.0736</v>
      </c>
      <c r="O5" s="75">
        <f t="shared" si="2"/>
        <v>57584586.28</v>
      </c>
      <c r="Q5" s="13">
        <v>4017542.10347</v>
      </c>
      <c r="R5" s="13">
        <v>7409281.65042</v>
      </c>
      <c r="S5" s="13">
        <v>3315751.8882</v>
      </c>
      <c r="T5" s="13">
        <v>2054116.6125899998</v>
      </c>
      <c r="U5" s="13">
        <v>3473641.71015</v>
      </c>
      <c r="V5" s="13">
        <v>2851848.56887</v>
      </c>
      <c r="W5" s="13">
        <v>956967.1779199999</v>
      </c>
      <c r="X5" s="13">
        <v>2134634.9431600003</v>
      </c>
      <c r="Y5" s="13">
        <v>83628.35468</v>
      </c>
      <c r="Z5" s="13">
        <v>2397929.2294099997</v>
      </c>
      <c r="AA5" s="13">
        <v>421590.06591</v>
      </c>
      <c r="AB5" s="13">
        <v>737328.88375</v>
      </c>
      <c r="AC5" s="13">
        <v>2.9854261188529998E7</v>
      </c>
    </row>
    <row r="6" ht="18.0" customHeight="1">
      <c r="A6" s="7"/>
      <c r="B6" s="17" t="s">
        <v>22</v>
      </c>
      <c r="C6" s="76">
        <f t="shared" ref="C6:O6" si="3">+Q5</f>
        <v>4017542.103</v>
      </c>
      <c r="D6" s="76">
        <f t="shared" si="3"/>
        <v>7409281.65</v>
      </c>
      <c r="E6" s="76">
        <f t="shared" si="3"/>
        <v>3315751.888</v>
      </c>
      <c r="F6" s="76">
        <f t="shared" si="3"/>
        <v>2054116.613</v>
      </c>
      <c r="G6" s="76">
        <f t="shared" si="3"/>
        <v>3473641.71</v>
      </c>
      <c r="H6" s="76">
        <f t="shared" si="3"/>
        <v>2851848.569</v>
      </c>
      <c r="I6" s="76">
        <f t="shared" si="3"/>
        <v>956967.1779</v>
      </c>
      <c r="J6" s="76">
        <f t="shared" si="3"/>
        <v>2134634.943</v>
      </c>
      <c r="K6" s="76">
        <f t="shared" si="3"/>
        <v>83628.35468</v>
      </c>
      <c r="L6" s="76">
        <f t="shared" si="3"/>
        <v>2397929.229</v>
      </c>
      <c r="M6" s="76">
        <f t="shared" si="3"/>
        <v>421590.0659</v>
      </c>
      <c r="N6" s="76">
        <f t="shared" si="3"/>
        <v>737328.8838</v>
      </c>
      <c r="O6" s="76">
        <f t="shared" si="3"/>
        <v>29854261.19</v>
      </c>
      <c r="Q6" s="13">
        <v>2435502.98594</v>
      </c>
      <c r="R6" s="13">
        <v>4766452.9685</v>
      </c>
      <c r="S6" s="13">
        <v>1686672.87087</v>
      </c>
      <c r="T6" s="13">
        <v>995268.69285</v>
      </c>
      <c r="U6" s="13">
        <v>2257980.45124</v>
      </c>
      <c r="V6" s="13">
        <v>1336901.18385</v>
      </c>
      <c r="W6" s="13">
        <v>427507.8002</v>
      </c>
      <c r="X6" s="13">
        <v>1340383.1979200002</v>
      </c>
      <c r="Y6" s="13">
        <v>64078.01442</v>
      </c>
      <c r="Z6" s="13">
        <v>1866134.5518</v>
      </c>
      <c r="AA6" s="13">
        <v>282535.57528</v>
      </c>
      <c r="AB6" s="13">
        <v>209730.0</v>
      </c>
      <c r="AC6" s="13">
        <v>1.766914829287E7</v>
      </c>
    </row>
    <row r="7" ht="18.0" customHeight="1">
      <c r="A7" s="7"/>
      <c r="B7" s="19" t="s">
        <v>23</v>
      </c>
      <c r="C7" s="76">
        <f t="shared" ref="C7:O7" si="4">+Q6</f>
        <v>2435502.986</v>
      </c>
      <c r="D7" s="76">
        <f t="shared" si="4"/>
        <v>4766452.969</v>
      </c>
      <c r="E7" s="76">
        <f t="shared" si="4"/>
        <v>1686672.871</v>
      </c>
      <c r="F7" s="76">
        <f t="shared" si="4"/>
        <v>995268.6929</v>
      </c>
      <c r="G7" s="76">
        <f t="shared" si="4"/>
        <v>2257980.451</v>
      </c>
      <c r="H7" s="76">
        <f t="shared" si="4"/>
        <v>1336901.184</v>
      </c>
      <c r="I7" s="76">
        <f t="shared" si="4"/>
        <v>427507.8002</v>
      </c>
      <c r="J7" s="76">
        <f t="shared" si="4"/>
        <v>1340383.198</v>
      </c>
      <c r="K7" s="76">
        <f t="shared" si="4"/>
        <v>64078.01442</v>
      </c>
      <c r="L7" s="76">
        <f t="shared" si="4"/>
        <v>1866134.552</v>
      </c>
      <c r="M7" s="76">
        <f t="shared" si="4"/>
        <v>282535.5753</v>
      </c>
      <c r="N7" s="76">
        <f t="shared" si="4"/>
        <v>209730</v>
      </c>
      <c r="O7" s="76">
        <f t="shared" si="4"/>
        <v>17669148.29</v>
      </c>
      <c r="Q7" s="13">
        <v>4806595.34776</v>
      </c>
      <c r="R7" s="13">
        <v>7276418.766989999</v>
      </c>
      <c r="S7" s="13">
        <v>7259554.28691</v>
      </c>
      <c r="T7" s="13">
        <v>4725127.79723</v>
      </c>
      <c r="U7" s="13">
        <v>2732583.3346100003</v>
      </c>
      <c r="V7" s="13">
        <v>2025056.97121</v>
      </c>
      <c r="W7" s="13">
        <v>1480715.17068</v>
      </c>
      <c r="X7" s="13">
        <v>2238360.96998</v>
      </c>
      <c r="Y7" s="13">
        <v>3532.33117</v>
      </c>
      <c r="Z7" s="13">
        <v>2956569.3698899997</v>
      </c>
      <c r="AA7" s="13">
        <v>259028.53693</v>
      </c>
      <c r="AB7" s="13">
        <v>334966.18988</v>
      </c>
      <c r="AC7" s="13">
        <v>3.609850907324E7</v>
      </c>
    </row>
    <row r="8" ht="18.0" customHeight="1">
      <c r="A8" s="7"/>
      <c r="B8" s="17" t="s">
        <v>24</v>
      </c>
      <c r="C8" s="76">
        <f t="shared" ref="C8:O8" si="5">+Q7</f>
        <v>4806595.348</v>
      </c>
      <c r="D8" s="76">
        <f t="shared" si="5"/>
        <v>7276418.767</v>
      </c>
      <c r="E8" s="76">
        <f t="shared" si="5"/>
        <v>7259554.287</v>
      </c>
      <c r="F8" s="76">
        <f t="shared" si="5"/>
        <v>4725127.797</v>
      </c>
      <c r="G8" s="76">
        <f t="shared" si="5"/>
        <v>2732583.335</v>
      </c>
      <c r="H8" s="76">
        <f t="shared" si="5"/>
        <v>2025056.971</v>
      </c>
      <c r="I8" s="76">
        <f t="shared" si="5"/>
        <v>1480715.171</v>
      </c>
      <c r="J8" s="76">
        <f t="shared" si="5"/>
        <v>2238360.97</v>
      </c>
      <c r="K8" s="76">
        <f t="shared" si="5"/>
        <v>3532.33117</v>
      </c>
      <c r="L8" s="76">
        <f t="shared" si="5"/>
        <v>2956569.37</v>
      </c>
      <c r="M8" s="76">
        <f t="shared" si="5"/>
        <v>259028.5369</v>
      </c>
      <c r="N8" s="76">
        <f t="shared" si="5"/>
        <v>334966.1899</v>
      </c>
      <c r="O8" s="76">
        <f t="shared" si="5"/>
        <v>36098509.07</v>
      </c>
      <c r="Q8" s="13">
        <v>597550.6603300001</v>
      </c>
      <c r="R8" s="13">
        <v>1323661.7795</v>
      </c>
      <c r="S8" s="13">
        <v>659371.24839</v>
      </c>
      <c r="T8" s="13">
        <v>502963.01696</v>
      </c>
      <c r="U8" s="13">
        <v>337870.28288</v>
      </c>
      <c r="V8" s="13">
        <v>270674.15307999996</v>
      </c>
      <c r="W8" s="13">
        <v>104694.13176999999</v>
      </c>
      <c r="X8" s="13">
        <v>238155.39043</v>
      </c>
      <c r="Y8" s="13">
        <v>3236.54412</v>
      </c>
      <c r="Z8" s="13">
        <v>215712.60333</v>
      </c>
      <c r="AA8" s="13">
        <v>81192.39783</v>
      </c>
      <c r="AB8" s="13">
        <v>0.0</v>
      </c>
      <c r="AC8" s="13">
        <v>4335082.20862</v>
      </c>
    </row>
    <row r="9" ht="18.0" customHeight="1">
      <c r="A9" s="7"/>
      <c r="B9" s="19" t="s">
        <v>25</v>
      </c>
      <c r="C9" s="76">
        <f t="shared" ref="C9:O9" si="6">+Q8</f>
        <v>597550.6603</v>
      </c>
      <c r="D9" s="76">
        <f t="shared" si="6"/>
        <v>1323661.78</v>
      </c>
      <c r="E9" s="76">
        <f t="shared" si="6"/>
        <v>659371.2484</v>
      </c>
      <c r="F9" s="76">
        <f t="shared" si="6"/>
        <v>502963.017</v>
      </c>
      <c r="G9" s="76">
        <f t="shared" si="6"/>
        <v>337870.2829</v>
      </c>
      <c r="H9" s="76">
        <f t="shared" si="6"/>
        <v>270674.1531</v>
      </c>
      <c r="I9" s="76">
        <f t="shared" si="6"/>
        <v>104694.1318</v>
      </c>
      <c r="J9" s="76">
        <f t="shared" si="6"/>
        <v>238155.3904</v>
      </c>
      <c r="K9" s="76">
        <f t="shared" si="6"/>
        <v>3236.54412</v>
      </c>
      <c r="L9" s="76">
        <f t="shared" si="6"/>
        <v>215712.6033</v>
      </c>
      <c r="M9" s="76">
        <f t="shared" si="6"/>
        <v>81192.39783</v>
      </c>
      <c r="N9" s="76">
        <f t="shared" si="6"/>
        <v>0</v>
      </c>
      <c r="O9" s="76">
        <f t="shared" si="6"/>
        <v>4335082.209</v>
      </c>
      <c r="Q9" s="13">
        <v>5186831.855529999</v>
      </c>
      <c r="R9" s="13">
        <v>4169669.48088</v>
      </c>
      <c r="S9" s="13">
        <v>5429218.07604</v>
      </c>
      <c r="T9" s="13">
        <v>4655785.73126</v>
      </c>
      <c r="U9" s="13">
        <v>4727691.73646</v>
      </c>
      <c r="V9" s="13">
        <v>2734244.28198</v>
      </c>
      <c r="W9" s="13">
        <v>1168877.13941</v>
      </c>
      <c r="X9" s="13">
        <v>12825.60441</v>
      </c>
      <c r="Y9" s="13">
        <v>41801.880600000004</v>
      </c>
      <c r="Z9" s="13">
        <v>1046608.73477</v>
      </c>
      <c r="AA9" s="13">
        <v>324304.80714999995</v>
      </c>
      <c r="AB9" s="13">
        <v>34753.32012</v>
      </c>
      <c r="AC9" s="13">
        <v>2.953261264861E7</v>
      </c>
    </row>
    <row r="10" ht="18.0" customHeight="1">
      <c r="A10" s="7"/>
      <c r="B10" s="12" t="s">
        <v>26</v>
      </c>
      <c r="C10" s="75">
        <f t="shared" ref="C10:O10" si="7">SUM(C11:C13)</f>
        <v>12460986.53</v>
      </c>
      <c r="D10" s="75">
        <f t="shared" si="7"/>
        <v>17123746.54</v>
      </c>
      <c r="E10" s="75">
        <f t="shared" si="7"/>
        <v>14734160.64</v>
      </c>
      <c r="F10" s="75">
        <f t="shared" si="7"/>
        <v>9228799.038</v>
      </c>
      <c r="G10" s="75">
        <f t="shared" si="7"/>
        <v>9440710.723</v>
      </c>
      <c r="H10" s="75">
        <f t="shared" si="7"/>
        <v>6682659.003</v>
      </c>
      <c r="I10" s="75">
        <f t="shared" si="7"/>
        <v>3041483.172</v>
      </c>
      <c r="J10" s="75">
        <f t="shared" si="7"/>
        <v>5768596.68</v>
      </c>
      <c r="K10" s="75">
        <f t="shared" si="7"/>
        <v>59960.78359</v>
      </c>
      <c r="L10" s="75">
        <f t="shared" si="7"/>
        <v>5954496.622</v>
      </c>
      <c r="M10" s="75">
        <f t="shared" si="7"/>
        <v>1064356.019</v>
      </c>
      <c r="N10" s="75">
        <f t="shared" si="7"/>
        <v>2079791.376</v>
      </c>
      <c r="O10" s="75">
        <f t="shared" si="7"/>
        <v>87639747.13</v>
      </c>
      <c r="Q10" s="13">
        <v>7274106.30086</v>
      </c>
      <c r="R10" s="52">
        <v>1.295399250707E7</v>
      </c>
      <c r="S10" s="13">
        <v>9301955.08376</v>
      </c>
      <c r="T10" s="13">
        <v>4571074.03471</v>
      </c>
      <c r="U10" s="13">
        <v>4711938.768180001</v>
      </c>
      <c r="V10" s="13">
        <v>3948399.14071</v>
      </c>
      <c r="W10" s="13">
        <v>1872577.47312</v>
      </c>
      <c r="X10" s="13">
        <v>5755241.00188</v>
      </c>
      <c r="Y10" s="13">
        <v>17470.04834</v>
      </c>
      <c r="Z10" s="13">
        <v>4907795.94245</v>
      </c>
      <c r="AA10" s="13">
        <v>739448.1229099999</v>
      </c>
      <c r="AB10" s="13">
        <v>2044955.22346</v>
      </c>
      <c r="AC10" s="13">
        <v>5.809895364745E7</v>
      </c>
    </row>
    <row r="11" ht="18.0" customHeight="1">
      <c r="A11" s="7"/>
      <c r="B11" s="17" t="s">
        <v>27</v>
      </c>
      <c r="C11" s="76">
        <f t="shared" ref="C11:O11" si="8">+Q9</f>
        <v>5186831.856</v>
      </c>
      <c r="D11" s="76">
        <f t="shared" si="8"/>
        <v>4169669.481</v>
      </c>
      <c r="E11" s="76">
        <f t="shared" si="8"/>
        <v>5429218.076</v>
      </c>
      <c r="F11" s="76">
        <f t="shared" si="8"/>
        <v>4655785.731</v>
      </c>
      <c r="G11" s="76">
        <f t="shared" si="8"/>
        <v>4727691.736</v>
      </c>
      <c r="H11" s="76">
        <f t="shared" si="8"/>
        <v>2734244.282</v>
      </c>
      <c r="I11" s="76">
        <f t="shared" si="8"/>
        <v>1168877.139</v>
      </c>
      <c r="J11" s="76">
        <f t="shared" si="8"/>
        <v>12825.60441</v>
      </c>
      <c r="K11" s="76">
        <f t="shared" si="8"/>
        <v>41801.8806</v>
      </c>
      <c r="L11" s="76">
        <f t="shared" si="8"/>
        <v>1046608.735</v>
      </c>
      <c r="M11" s="76">
        <f t="shared" si="8"/>
        <v>324304.8072</v>
      </c>
      <c r="N11" s="76">
        <f t="shared" si="8"/>
        <v>34753.32012</v>
      </c>
      <c r="O11" s="76">
        <f t="shared" si="8"/>
        <v>29532612.65</v>
      </c>
      <c r="Q11" s="13">
        <v>48.374309999999994</v>
      </c>
      <c r="R11" s="13">
        <v>84.55313000000001</v>
      </c>
      <c r="S11" s="13">
        <v>2987.47836</v>
      </c>
      <c r="T11" s="13">
        <v>1939.27245</v>
      </c>
      <c r="U11" s="13">
        <v>1080.21811</v>
      </c>
      <c r="V11" s="13">
        <v>15.58072</v>
      </c>
      <c r="W11" s="13">
        <v>28.559900000000003</v>
      </c>
      <c r="X11" s="13">
        <v>530.0735699999999</v>
      </c>
      <c r="Y11" s="13">
        <v>688.85465</v>
      </c>
      <c r="Z11" s="13">
        <v>91.94455</v>
      </c>
      <c r="AA11" s="13">
        <v>603.08852</v>
      </c>
      <c r="AB11" s="13">
        <v>82.83287</v>
      </c>
      <c r="AC11" s="13">
        <v>8180.831139999999</v>
      </c>
    </row>
    <row r="12" ht="18.0" customHeight="1">
      <c r="A12" s="7"/>
      <c r="B12" s="17" t="s">
        <v>28</v>
      </c>
      <c r="C12" s="76">
        <f t="shared" ref="C12:O12" si="9">+Q10</f>
        <v>7274106.301</v>
      </c>
      <c r="D12" s="76">
        <f t="shared" si="9"/>
        <v>12953992.51</v>
      </c>
      <c r="E12" s="76">
        <f t="shared" si="9"/>
        <v>9301955.084</v>
      </c>
      <c r="F12" s="76">
        <f t="shared" si="9"/>
        <v>4571074.035</v>
      </c>
      <c r="G12" s="76">
        <f t="shared" si="9"/>
        <v>4711938.768</v>
      </c>
      <c r="H12" s="76">
        <f t="shared" si="9"/>
        <v>3948399.141</v>
      </c>
      <c r="I12" s="76">
        <f t="shared" si="9"/>
        <v>1872577.473</v>
      </c>
      <c r="J12" s="76">
        <f t="shared" si="9"/>
        <v>5755241.002</v>
      </c>
      <c r="K12" s="76">
        <f t="shared" si="9"/>
        <v>17470.04834</v>
      </c>
      <c r="L12" s="76">
        <f t="shared" si="9"/>
        <v>4907795.942</v>
      </c>
      <c r="M12" s="76">
        <f t="shared" si="9"/>
        <v>739448.1229</v>
      </c>
      <c r="N12" s="76">
        <f t="shared" si="9"/>
        <v>2044955.223</v>
      </c>
      <c r="O12" s="76">
        <f t="shared" si="9"/>
        <v>58098953.65</v>
      </c>
    </row>
    <row r="13" ht="20.25" customHeight="1">
      <c r="A13" s="7"/>
      <c r="B13" s="17" t="s">
        <v>379</v>
      </c>
      <c r="C13" s="76">
        <f t="shared" ref="C13:O13" si="10">+Q11</f>
        <v>48.37431</v>
      </c>
      <c r="D13" s="76">
        <f t="shared" si="10"/>
        <v>84.55313</v>
      </c>
      <c r="E13" s="76">
        <f t="shared" si="10"/>
        <v>2987.47836</v>
      </c>
      <c r="F13" s="76">
        <f t="shared" si="10"/>
        <v>1939.27245</v>
      </c>
      <c r="G13" s="76">
        <f t="shared" si="10"/>
        <v>1080.21811</v>
      </c>
      <c r="H13" s="76">
        <f t="shared" si="10"/>
        <v>15.58072</v>
      </c>
      <c r="I13" s="76">
        <f t="shared" si="10"/>
        <v>28.5599</v>
      </c>
      <c r="J13" s="76">
        <f t="shared" si="10"/>
        <v>530.07357</v>
      </c>
      <c r="K13" s="76">
        <f t="shared" si="10"/>
        <v>688.85465</v>
      </c>
      <c r="L13" s="76">
        <f t="shared" si="10"/>
        <v>91.94455</v>
      </c>
      <c r="M13" s="76">
        <f t="shared" si="10"/>
        <v>603.08852</v>
      </c>
      <c r="N13" s="76">
        <f t="shared" si="10"/>
        <v>82.83287</v>
      </c>
      <c r="O13" s="76">
        <f t="shared" si="10"/>
        <v>8180.83114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ht="30.0" customHeight="1">
      <c r="B15" s="10" t="s">
        <v>30</v>
      </c>
      <c r="C15" s="10" t="str">
        <f t="shared" ref="C15:O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BPR</v>
      </c>
      <c r="O15" s="10" t="str">
        <f t="shared" si="11"/>
        <v>TOTAL SISTEMA</v>
      </c>
    </row>
    <row r="16" ht="19.5" customHeight="1">
      <c r="B16" s="19" t="s">
        <v>380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</row>
    <row r="17" ht="19.5" customHeight="1">
      <c r="B17" s="26" t="s">
        <v>32</v>
      </c>
      <c r="C17" s="27">
        <f t="shared" ref="C17:O17" si="12">C16*C10</f>
        <v>361368.6094</v>
      </c>
      <c r="D17" s="27">
        <f t="shared" si="12"/>
        <v>496588.6497</v>
      </c>
      <c r="E17" s="27">
        <f t="shared" si="12"/>
        <v>427290.6585</v>
      </c>
      <c r="F17" s="27">
        <f t="shared" si="12"/>
        <v>267635.1721</v>
      </c>
      <c r="G17" s="27">
        <f t="shared" si="12"/>
        <v>273780.611</v>
      </c>
      <c r="H17" s="27">
        <f t="shared" si="12"/>
        <v>193797.1111</v>
      </c>
      <c r="I17" s="27">
        <f t="shared" si="12"/>
        <v>88203.012</v>
      </c>
      <c r="J17" s="27">
        <f t="shared" si="12"/>
        <v>167289.3037</v>
      </c>
      <c r="K17" s="27">
        <f t="shared" si="12"/>
        <v>1738.862724</v>
      </c>
      <c r="L17" s="27">
        <f t="shared" si="12"/>
        <v>172680.402</v>
      </c>
      <c r="M17" s="27">
        <f t="shared" si="12"/>
        <v>30866.32454</v>
      </c>
      <c r="N17" s="27">
        <f t="shared" si="12"/>
        <v>60313.94992</v>
      </c>
      <c r="O17" s="27">
        <f t="shared" si="12"/>
        <v>2541552.667</v>
      </c>
    </row>
    <row r="18" ht="29.25" customHeight="1">
      <c r="B18" s="29" t="s">
        <v>381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</row>
    <row r="19" ht="21.0" customHeight="1">
      <c r="B19" s="26" t="s">
        <v>34</v>
      </c>
      <c r="C19" s="27">
        <f t="shared" ref="C19:O19" si="13">C9*C18</f>
        <v>418285.4622</v>
      </c>
      <c r="D19" s="27">
        <f t="shared" si="13"/>
        <v>926563.2457</v>
      </c>
      <c r="E19" s="27">
        <f t="shared" si="13"/>
        <v>461559.8739</v>
      </c>
      <c r="F19" s="27">
        <f t="shared" si="13"/>
        <v>352074.1119</v>
      </c>
      <c r="G19" s="27">
        <f t="shared" si="13"/>
        <v>236509.198</v>
      </c>
      <c r="H19" s="27">
        <f t="shared" si="13"/>
        <v>189471.9072</v>
      </c>
      <c r="I19" s="27">
        <f t="shared" si="13"/>
        <v>73285.89224</v>
      </c>
      <c r="J19" s="27">
        <f t="shared" si="13"/>
        <v>166708.7733</v>
      </c>
      <c r="K19" s="27">
        <f t="shared" si="13"/>
        <v>2265.580884</v>
      </c>
      <c r="L19" s="27">
        <f t="shared" si="13"/>
        <v>150998.8223</v>
      </c>
      <c r="M19" s="27">
        <f t="shared" si="13"/>
        <v>56834.67848</v>
      </c>
      <c r="N19" s="27">
        <f t="shared" si="13"/>
        <v>0</v>
      </c>
      <c r="O19" s="27">
        <f t="shared" si="13"/>
        <v>3034557.546</v>
      </c>
    </row>
    <row r="20" ht="31.5" customHeight="1">
      <c r="B20" s="29" t="s">
        <v>382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R20" s="32"/>
    </row>
    <row r="21" ht="20.25" customHeight="1">
      <c r="B21" s="26" t="s">
        <v>36</v>
      </c>
      <c r="C21" s="27">
        <f t="shared" ref="C21:O21" si="14">C20*C4</f>
        <v>1647630.531</v>
      </c>
      <c r="D21" s="27">
        <f t="shared" si="14"/>
        <v>2422803.701</v>
      </c>
      <c r="E21" s="27">
        <f t="shared" si="14"/>
        <v>1969119.694</v>
      </c>
      <c r="F21" s="27">
        <f t="shared" si="14"/>
        <v>1373558.301</v>
      </c>
      <c r="G21" s="27">
        <f t="shared" si="14"/>
        <v>1195860.999</v>
      </c>
      <c r="H21" s="27">
        <f t="shared" si="14"/>
        <v>978556.7883</v>
      </c>
      <c r="I21" s="27">
        <f t="shared" si="14"/>
        <v>659322.5297</v>
      </c>
      <c r="J21" s="27">
        <f t="shared" si="14"/>
        <v>1043685.761</v>
      </c>
      <c r="K21" s="27">
        <f t="shared" si="14"/>
        <v>10684.20764</v>
      </c>
      <c r="L21" s="27">
        <f t="shared" si="14"/>
        <v>1113255.731</v>
      </c>
      <c r="M21" s="27">
        <f t="shared" si="14"/>
        <v>242969.171</v>
      </c>
      <c r="N21" s="27">
        <f t="shared" si="14"/>
        <v>520736.5854</v>
      </c>
      <c r="O21" s="27">
        <f t="shared" si="14"/>
        <v>13178184</v>
      </c>
    </row>
    <row r="22" ht="32.25" customHeight="1">
      <c r="B22" s="29" t="s">
        <v>383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ht="42.75" customHeight="1">
      <c r="B24" s="23" t="s">
        <v>39</v>
      </c>
      <c r="C24" s="23" t="str">
        <f t="shared" ref="C24:O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BPR</v>
      </c>
      <c r="O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ht="29.25" customHeight="1">
      <c r="B26" s="39" t="s">
        <v>41</v>
      </c>
      <c r="C26" s="27">
        <f t="shared" ref="C26:O26" si="16">C5-C21</f>
        <v>6023040.528</v>
      </c>
      <c r="D26" s="27">
        <f t="shared" si="16"/>
        <v>9959216.996</v>
      </c>
      <c r="E26" s="27">
        <f t="shared" si="16"/>
        <v>7733705.958</v>
      </c>
      <c r="F26" s="27">
        <f t="shared" si="16"/>
        <v>4856689.726</v>
      </c>
      <c r="G26" s="27">
        <f t="shared" si="16"/>
        <v>4005810.78</v>
      </c>
      <c r="H26" s="27">
        <f t="shared" si="16"/>
        <v>3282386.032</v>
      </c>
      <c r="I26" s="27">
        <f t="shared" si="16"/>
        <v>1575948.459</v>
      </c>
      <c r="J26" s="27">
        <f t="shared" si="16"/>
        <v>2721710.256</v>
      </c>
      <c r="K26" s="27">
        <f t="shared" si="16"/>
        <v>49874.30921</v>
      </c>
      <c r="L26" s="27">
        <f t="shared" si="16"/>
        <v>3430075.267</v>
      </c>
      <c r="M26" s="27">
        <f t="shared" si="16"/>
        <v>300277.4824</v>
      </c>
      <c r="N26" s="27">
        <f t="shared" si="16"/>
        <v>467666.4883</v>
      </c>
      <c r="O26" s="27">
        <f t="shared" si="16"/>
        <v>44406402.28</v>
      </c>
    </row>
    <row r="27" ht="18.75" customHeight="1">
      <c r="B27" s="40" t="s">
        <v>42</v>
      </c>
      <c r="C27" s="41">
        <f t="shared" ref="C27:O27" si="17">C26/C17</f>
        <v>16.66730416</v>
      </c>
      <c r="D27" s="41">
        <f t="shared" si="17"/>
        <v>20.05526506</v>
      </c>
      <c r="E27" s="41">
        <f t="shared" si="17"/>
        <v>18.09940331</v>
      </c>
      <c r="F27" s="41">
        <f t="shared" si="17"/>
        <v>18.14667963</v>
      </c>
      <c r="G27" s="41">
        <f t="shared" si="17"/>
        <v>14.63146264</v>
      </c>
      <c r="H27" s="41">
        <f t="shared" si="17"/>
        <v>16.93722891</v>
      </c>
      <c r="I27" s="41">
        <f t="shared" si="17"/>
        <v>17.8672862</v>
      </c>
      <c r="J27" s="41">
        <f t="shared" si="17"/>
        <v>16.26948164</v>
      </c>
      <c r="K27" s="41">
        <f t="shared" si="17"/>
        <v>28.68214294</v>
      </c>
      <c r="L27" s="41">
        <f t="shared" si="17"/>
        <v>19.86372065</v>
      </c>
      <c r="M27" s="41">
        <f t="shared" si="17"/>
        <v>9.728320002</v>
      </c>
      <c r="N27" s="41">
        <f t="shared" si="17"/>
        <v>7.75386936</v>
      </c>
      <c r="O27" s="41">
        <f t="shared" si="17"/>
        <v>17.47215506</v>
      </c>
    </row>
    <row r="28" ht="18.75" customHeight="1">
      <c r="B28" s="40" t="s">
        <v>43</v>
      </c>
      <c r="C28" s="41">
        <f t="shared" ref="C28:O28" si="18">((C26)/C10)*100</f>
        <v>48.33518207</v>
      </c>
      <c r="D28" s="41">
        <f t="shared" si="18"/>
        <v>58.16026868</v>
      </c>
      <c r="E28" s="41">
        <f t="shared" si="18"/>
        <v>52.48826959</v>
      </c>
      <c r="F28" s="41">
        <f t="shared" si="18"/>
        <v>52.62537093</v>
      </c>
      <c r="G28" s="41">
        <f t="shared" si="18"/>
        <v>42.43124165</v>
      </c>
      <c r="H28" s="41">
        <f t="shared" si="18"/>
        <v>49.11796383</v>
      </c>
      <c r="I28" s="41">
        <f t="shared" si="18"/>
        <v>51.81512998</v>
      </c>
      <c r="J28" s="41">
        <f t="shared" si="18"/>
        <v>47.18149677</v>
      </c>
      <c r="K28" s="41">
        <f t="shared" si="18"/>
        <v>83.17821453</v>
      </c>
      <c r="L28" s="41">
        <f t="shared" si="18"/>
        <v>57.60478987</v>
      </c>
      <c r="M28" s="41">
        <f t="shared" si="18"/>
        <v>28.21212801</v>
      </c>
      <c r="N28" s="41">
        <f t="shared" si="18"/>
        <v>22.48622114</v>
      </c>
      <c r="O28" s="41">
        <f t="shared" si="18"/>
        <v>50.66924967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ht="28.5" customHeight="1">
      <c r="B30" s="39" t="s">
        <v>45</v>
      </c>
      <c r="C30" s="27">
        <f t="shared" ref="C30:O30" si="19">C6-(0.4*C7)+C19-C21</f>
        <v>1813995.84</v>
      </c>
      <c r="D30" s="27">
        <f t="shared" si="19"/>
        <v>4006460.008</v>
      </c>
      <c r="E30" s="27">
        <f t="shared" si="19"/>
        <v>1133522.92</v>
      </c>
      <c r="F30" s="27">
        <f t="shared" si="19"/>
        <v>634524.946</v>
      </c>
      <c r="G30" s="27">
        <f t="shared" si="19"/>
        <v>1611097.729</v>
      </c>
      <c r="H30" s="27">
        <f t="shared" si="19"/>
        <v>1528003.214</v>
      </c>
      <c r="I30" s="27">
        <f t="shared" si="19"/>
        <v>199927.4204</v>
      </c>
      <c r="J30" s="27">
        <f t="shared" si="19"/>
        <v>721504.6764</v>
      </c>
      <c r="K30" s="27">
        <f t="shared" si="19"/>
        <v>49578.52216</v>
      </c>
      <c r="L30" s="27">
        <f t="shared" si="19"/>
        <v>689218.5005</v>
      </c>
      <c r="M30" s="27">
        <f t="shared" si="19"/>
        <v>122441.3433</v>
      </c>
      <c r="N30" s="27">
        <f t="shared" si="19"/>
        <v>132700.2984</v>
      </c>
      <c r="O30" s="27">
        <f t="shared" si="19"/>
        <v>12642975.42</v>
      </c>
    </row>
    <row r="31" ht="18.75" customHeight="1">
      <c r="B31" s="40" t="s">
        <v>42</v>
      </c>
      <c r="C31" s="41">
        <f t="shared" ref="C31:O31" si="20">C30/C17</f>
        <v>5.019793621</v>
      </c>
      <c r="D31" s="41">
        <f t="shared" si="20"/>
        <v>8.067965328</v>
      </c>
      <c r="E31" s="41">
        <f t="shared" si="20"/>
        <v>2.652814652</v>
      </c>
      <c r="F31" s="41">
        <f t="shared" si="20"/>
        <v>2.37085784</v>
      </c>
      <c r="G31" s="41">
        <f t="shared" si="20"/>
        <v>5.884630482</v>
      </c>
      <c r="H31" s="41">
        <f t="shared" si="20"/>
        <v>7.884551042</v>
      </c>
      <c r="I31" s="41">
        <f t="shared" si="20"/>
        <v>2.266673391</v>
      </c>
      <c r="J31" s="41">
        <f t="shared" si="20"/>
        <v>4.312915771</v>
      </c>
      <c r="K31" s="41">
        <f t="shared" si="20"/>
        <v>28.5120392</v>
      </c>
      <c r="L31" s="41">
        <f t="shared" si="20"/>
        <v>3.991295436</v>
      </c>
      <c r="M31" s="41">
        <f t="shared" si="20"/>
        <v>3.966826149</v>
      </c>
      <c r="N31" s="41">
        <f t="shared" si="20"/>
        <v>2.200159309</v>
      </c>
      <c r="O31" s="41">
        <f t="shared" si="20"/>
        <v>4.974508529</v>
      </c>
    </row>
    <row r="32" ht="18.75" customHeight="1">
      <c r="B32" s="40" t="s">
        <v>43</v>
      </c>
      <c r="C32" s="41">
        <f t="shared" ref="C32:O32" si="21">((C30/C10)*100)</f>
        <v>14.5574015</v>
      </c>
      <c r="D32" s="41">
        <f t="shared" si="21"/>
        <v>23.39709945</v>
      </c>
      <c r="E32" s="41">
        <f t="shared" si="21"/>
        <v>7.693162492</v>
      </c>
      <c r="F32" s="41">
        <f t="shared" si="21"/>
        <v>6.875487735</v>
      </c>
      <c r="G32" s="41">
        <f t="shared" si="21"/>
        <v>17.0654284</v>
      </c>
      <c r="H32" s="41">
        <f t="shared" si="21"/>
        <v>22.86519802</v>
      </c>
      <c r="I32" s="41">
        <f t="shared" si="21"/>
        <v>6.573352835</v>
      </c>
      <c r="J32" s="41">
        <f t="shared" si="21"/>
        <v>12.50745574</v>
      </c>
      <c r="K32" s="41">
        <f t="shared" si="21"/>
        <v>82.68491369</v>
      </c>
      <c r="L32" s="41">
        <f t="shared" si="21"/>
        <v>11.57475676</v>
      </c>
      <c r="M32" s="41">
        <f t="shared" si="21"/>
        <v>11.50379583</v>
      </c>
      <c r="N32" s="41">
        <f t="shared" si="21"/>
        <v>6.380461997</v>
      </c>
      <c r="O32" s="41">
        <f t="shared" si="21"/>
        <v>14.42607473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A72" s="7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A78" s="7"/>
      <c r="B78" s="51" t="s">
        <v>48</v>
      </c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11.86"/>
    <col customWidth="1" min="4" max="9" width="8.71"/>
    <col customWidth="1" min="10" max="10" width="12.43"/>
    <col customWidth="1" hidden="1" min="11" max="11" width="8.71"/>
    <col customWidth="1" min="12" max="13" width="8.71"/>
    <col customWidth="1" min="14" max="14" width="9.86"/>
    <col customWidth="1" min="15" max="15" width="19.71"/>
    <col customWidth="1" min="16" max="29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7.0" customHeight="1">
      <c r="A2" s="7"/>
      <c r="B2" s="8" t="s">
        <v>353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</row>
    <row r="4" ht="18.0" customHeight="1">
      <c r="A4" s="7"/>
      <c r="B4" s="12" t="s">
        <v>20</v>
      </c>
      <c r="C4" s="74">
        <f t="shared" ref="C4:O4" si="1">+Q4</f>
        <v>35009736.17</v>
      </c>
      <c r="D4" s="74">
        <f t="shared" si="1"/>
        <v>51472409.24</v>
      </c>
      <c r="E4" s="74">
        <f t="shared" si="1"/>
        <v>41609325.18</v>
      </c>
      <c r="F4" s="74">
        <f t="shared" si="1"/>
        <v>29311723.28</v>
      </c>
      <c r="G4" s="74">
        <f t="shared" si="1"/>
        <v>25599843.77</v>
      </c>
      <c r="H4" s="74">
        <f t="shared" si="1"/>
        <v>20317856.3</v>
      </c>
      <c r="I4" s="74">
        <f t="shared" si="1"/>
        <v>14065314.14</v>
      </c>
      <c r="J4" s="74">
        <f t="shared" si="1"/>
        <v>22329263.4</v>
      </c>
      <c r="K4" s="74">
        <f t="shared" si="1"/>
        <v>214274.7953</v>
      </c>
      <c r="L4" s="74">
        <f t="shared" si="1"/>
        <v>23587517.05</v>
      </c>
      <c r="M4" s="74">
        <f t="shared" si="1"/>
        <v>5071183.55</v>
      </c>
      <c r="N4" s="74">
        <f t="shared" si="1"/>
        <v>11034616.75</v>
      </c>
      <c r="O4" s="74">
        <f t="shared" si="1"/>
        <v>279623063.6</v>
      </c>
      <c r="Q4" s="72">
        <v>3.500973616986E7</v>
      </c>
      <c r="R4" s="72">
        <v>5.147240923582E7</v>
      </c>
      <c r="S4" s="72">
        <v>4.160932518366E7</v>
      </c>
      <c r="T4" s="72">
        <v>2.931172327884E7</v>
      </c>
      <c r="U4" s="72">
        <v>2.5599843774240002E7</v>
      </c>
      <c r="V4" s="72">
        <v>2.031785630003E7</v>
      </c>
      <c r="W4" s="72">
        <v>1.40653141431E7</v>
      </c>
      <c r="X4" s="72">
        <v>2.232926340192E7</v>
      </c>
      <c r="Y4" s="72">
        <v>214274.79532</v>
      </c>
      <c r="Z4" s="72">
        <v>2.3587517054950003E7</v>
      </c>
      <c r="AA4" s="72">
        <v>5071183.54951</v>
      </c>
      <c r="AB4" s="72">
        <v>1.103461674739E7</v>
      </c>
      <c r="AC4" s="72">
        <v>2.7962306363464004E8</v>
      </c>
    </row>
    <row r="5" ht="18.0" customHeight="1">
      <c r="A5" s="7"/>
      <c r="B5" s="12" t="s">
        <v>21</v>
      </c>
      <c r="C5" s="75">
        <f t="shared" ref="C5:O5" si="2">C6+C8-(C7*0.4)-(C9*0.3)</f>
        <v>7424185.411</v>
      </c>
      <c r="D5" s="75">
        <f t="shared" si="2"/>
        <v>12340127.06</v>
      </c>
      <c r="E5" s="75">
        <f t="shared" si="2"/>
        <v>9370834.753</v>
      </c>
      <c r="F5" s="75">
        <f t="shared" si="2"/>
        <v>6573902.973</v>
      </c>
      <c r="G5" s="75">
        <f t="shared" si="2"/>
        <v>5411838.55</v>
      </c>
      <c r="H5" s="75">
        <f t="shared" si="2"/>
        <v>3746354.578</v>
      </c>
      <c r="I5" s="75">
        <f t="shared" si="2"/>
        <v>2293513.974</v>
      </c>
      <c r="J5" s="75">
        <f t="shared" si="2"/>
        <v>3803310.71</v>
      </c>
      <c r="K5" s="75">
        <f t="shared" si="2"/>
        <v>58655.07546</v>
      </c>
      <c r="L5" s="75">
        <f t="shared" si="2"/>
        <v>4449177.053</v>
      </c>
      <c r="M5" s="75">
        <f t="shared" si="2"/>
        <v>515488.4508</v>
      </c>
      <c r="N5" s="75">
        <f t="shared" si="2"/>
        <v>950107.1784</v>
      </c>
      <c r="O5" s="75">
        <f t="shared" si="2"/>
        <v>56937495.77</v>
      </c>
      <c r="Q5" s="70">
        <v>3909967.69876</v>
      </c>
      <c r="R5" s="70">
        <v>7427527.30339</v>
      </c>
      <c r="S5" s="70">
        <v>3135452.11416</v>
      </c>
      <c r="T5" s="70">
        <v>2442997.6686199997</v>
      </c>
      <c r="U5" s="70">
        <v>3861815.45207</v>
      </c>
      <c r="V5" s="70">
        <v>2368029.3324</v>
      </c>
      <c r="W5" s="70">
        <v>875451.63665</v>
      </c>
      <c r="X5" s="70">
        <v>1966502.70312</v>
      </c>
      <c r="Y5" s="70">
        <v>78986.32084999999</v>
      </c>
      <c r="Z5" s="70">
        <v>2184098.91047</v>
      </c>
      <c r="AA5" s="70">
        <v>418147.5748</v>
      </c>
      <c r="AB5" s="70">
        <v>702807.8463</v>
      </c>
      <c r="AC5" s="70">
        <v>2.937178456159E7</v>
      </c>
    </row>
    <row r="6" ht="18.0" customHeight="1">
      <c r="A6" s="7"/>
      <c r="B6" s="17" t="s">
        <v>22</v>
      </c>
      <c r="C6" s="76">
        <f t="shared" ref="C6:O6" si="3">+Q5</f>
        <v>3909967.699</v>
      </c>
      <c r="D6" s="76">
        <f t="shared" si="3"/>
        <v>7427527.303</v>
      </c>
      <c r="E6" s="76">
        <f t="shared" si="3"/>
        <v>3135452.114</v>
      </c>
      <c r="F6" s="76">
        <f t="shared" si="3"/>
        <v>2442997.669</v>
      </c>
      <c r="G6" s="76">
        <f t="shared" si="3"/>
        <v>3861815.452</v>
      </c>
      <c r="H6" s="76">
        <f t="shared" si="3"/>
        <v>2368029.332</v>
      </c>
      <c r="I6" s="76">
        <f t="shared" si="3"/>
        <v>875451.6367</v>
      </c>
      <c r="J6" s="76">
        <f t="shared" si="3"/>
        <v>1966502.703</v>
      </c>
      <c r="K6" s="76">
        <f t="shared" si="3"/>
        <v>78986.32085</v>
      </c>
      <c r="L6" s="76">
        <f t="shared" si="3"/>
        <v>2184098.91</v>
      </c>
      <c r="M6" s="76">
        <f t="shared" si="3"/>
        <v>418147.5748</v>
      </c>
      <c r="N6" s="76">
        <f t="shared" si="3"/>
        <v>702807.8463</v>
      </c>
      <c r="O6" s="76">
        <f t="shared" si="3"/>
        <v>29371784.56</v>
      </c>
      <c r="Q6" s="69">
        <v>2564873.91645</v>
      </c>
      <c r="R6" s="69">
        <v>4446120.71152</v>
      </c>
      <c r="S6" s="69">
        <v>1754631.85586</v>
      </c>
      <c r="T6" s="69">
        <v>1298018.96079</v>
      </c>
      <c r="U6" s="69">
        <v>2775248.2994</v>
      </c>
      <c r="V6" s="69">
        <v>1304244.3404</v>
      </c>
      <c r="W6" s="69">
        <v>248278.39554</v>
      </c>
      <c r="X6" s="69">
        <v>1194713.26272</v>
      </c>
      <c r="Y6" s="69">
        <v>57396.14667</v>
      </c>
      <c r="Z6" s="69">
        <v>1682159.56013</v>
      </c>
      <c r="AA6" s="69">
        <v>274925.23967000004</v>
      </c>
      <c r="AB6" s="69">
        <v>217070.0</v>
      </c>
      <c r="AC6" s="69">
        <v>1.781768068915E7</v>
      </c>
    </row>
    <row r="7" ht="18.0" customHeight="1">
      <c r="A7" s="7"/>
      <c r="B7" s="19" t="s">
        <v>23</v>
      </c>
      <c r="C7" s="76">
        <f t="shared" ref="C7:O7" si="4">+Q6</f>
        <v>2564873.916</v>
      </c>
      <c r="D7" s="76">
        <f t="shared" si="4"/>
        <v>4446120.712</v>
      </c>
      <c r="E7" s="76">
        <f t="shared" si="4"/>
        <v>1754631.856</v>
      </c>
      <c r="F7" s="76">
        <f t="shared" si="4"/>
        <v>1298018.961</v>
      </c>
      <c r="G7" s="76">
        <f t="shared" si="4"/>
        <v>2775248.299</v>
      </c>
      <c r="H7" s="76">
        <f t="shared" si="4"/>
        <v>1304244.34</v>
      </c>
      <c r="I7" s="76">
        <f t="shared" si="4"/>
        <v>248278.3955</v>
      </c>
      <c r="J7" s="76">
        <f t="shared" si="4"/>
        <v>1194713.263</v>
      </c>
      <c r="K7" s="76">
        <f t="shared" si="4"/>
        <v>57396.14667</v>
      </c>
      <c r="L7" s="76">
        <f t="shared" si="4"/>
        <v>1682159.56</v>
      </c>
      <c r="M7" s="76">
        <f t="shared" si="4"/>
        <v>274925.2397</v>
      </c>
      <c r="N7" s="76">
        <f t="shared" si="4"/>
        <v>217070</v>
      </c>
      <c r="O7" s="76">
        <f t="shared" si="4"/>
        <v>17817680.69</v>
      </c>
      <c r="Q7" s="70">
        <v>4720306.50667</v>
      </c>
      <c r="R7" s="70">
        <v>7084880.04155</v>
      </c>
      <c r="S7" s="70">
        <v>7169455.61365</v>
      </c>
      <c r="T7" s="70">
        <v>4796209.6597299995</v>
      </c>
      <c r="U7" s="70">
        <v>2762219.0991700003</v>
      </c>
      <c r="V7" s="70">
        <v>1980129.01782</v>
      </c>
      <c r="W7" s="70">
        <v>1549183.60472</v>
      </c>
      <c r="X7" s="70">
        <v>2387037.3312399997</v>
      </c>
      <c r="Y7" s="70">
        <v>3605.81854</v>
      </c>
      <c r="Z7" s="70">
        <v>3004960.48688</v>
      </c>
      <c r="AA7" s="70">
        <v>226472.37334</v>
      </c>
      <c r="AB7" s="70">
        <v>334127.33214</v>
      </c>
      <c r="AC7" s="70">
        <v>3.601858688545E7</v>
      </c>
    </row>
    <row r="8" ht="18.0" customHeight="1">
      <c r="A8" s="7"/>
      <c r="B8" s="17" t="s">
        <v>24</v>
      </c>
      <c r="C8" s="76">
        <f t="shared" ref="C8:O8" si="5">+Q7</f>
        <v>4720306.507</v>
      </c>
      <c r="D8" s="76">
        <f t="shared" si="5"/>
        <v>7084880.042</v>
      </c>
      <c r="E8" s="76">
        <f t="shared" si="5"/>
        <v>7169455.614</v>
      </c>
      <c r="F8" s="76">
        <f t="shared" si="5"/>
        <v>4796209.66</v>
      </c>
      <c r="G8" s="76">
        <f t="shared" si="5"/>
        <v>2762219.099</v>
      </c>
      <c r="H8" s="76">
        <f t="shared" si="5"/>
        <v>1980129.018</v>
      </c>
      <c r="I8" s="76">
        <f t="shared" si="5"/>
        <v>1549183.605</v>
      </c>
      <c r="J8" s="76">
        <f t="shared" si="5"/>
        <v>2387037.331</v>
      </c>
      <c r="K8" s="76">
        <f t="shared" si="5"/>
        <v>3605.81854</v>
      </c>
      <c r="L8" s="76">
        <f t="shared" si="5"/>
        <v>3004960.487</v>
      </c>
      <c r="M8" s="76">
        <f t="shared" si="5"/>
        <v>226472.3733</v>
      </c>
      <c r="N8" s="76">
        <f t="shared" si="5"/>
        <v>334127.3321</v>
      </c>
      <c r="O8" s="76">
        <f t="shared" si="5"/>
        <v>36018586.89</v>
      </c>
      <c r="Q8" s="69">
        <v>600464.09358</v>
      </c>
      <c r="R8" s="69">
        <v>1312773.31968</v>
      </c>
      <c r="S8" s="69">
        <v>774067.44269</v>
      </c>
      <c r="T8" s="69">
        <v>486989.23818</v>
      </c>
      <c r="U8" s="69">
        <v>340322.27314</v>
      </c>
      <c r="V8" s="69">
        <v>267020.12137999997</v>
      </c>
      <c r="W8" s="69">
        <v>106033.03178</v>
      </c>
      <c r="X8" s="69">
        <v>241146.73213</v>
      </c>
      <c r="Y8" s="69">
        <v>3262.01755</v>
      </c>
      <c r="Z8" s="69">
        <v>223395.06819999998</v>
      </c>
      <c r="AA8" s="69">
        <v>63871.338189999995</v>
      </c>
      <c r="AB8" s="69">
        <v>0.0</v>
      </c>
      <c r="AC8" s="69">
        <v>4419344.6765</v>
      </c>
    </row>
    <row r="9" ht="18.0" customHeight="1">
      <c r="A9" s="7"/>
      <c r="B9" s="19" t="s">
        <v>25</v>
      </c>
      <c r="C9" s="76">
        <f t="shared" ref="C9:O9" si="6">+Q8</f>
        <v>600464.0936</v>
      </c>
      <c r="D9" s="76">
        <f t="shared" si="6"/>
        <v>1312773.32</v>
      </c>
      <c r="E9" s="76">
        <f t="shared" si="6"/>
        <v>774067.4427</v>
      </c>
      <c r="F9" s="76">
        <f t="shared" si="6"/>
        <v>486989.2382</v>
      </c>
      <c r="G9" s="76">
        <f t="shared" si="6"/>
        <v>340322.2731</v>
      </c>
      <c r="H9" s="76">
        <f t="shared" si="6"/>
        <v>267020.1214</v>
      </c>
      <c r="I9" s="76">
        <f t="shared" si="6"/>
        <v>106033.0318</v>
      </c>
      <c r="J9" s="76">
        <f t="shared" si="6"/>
        <v>241146.7321</v>
      </c>
      <c r="K9" s="76">
        <f t="shared" si="6"/>
        <v>3262.01755</v>
      </c>
      <c r="L9" s="76">
        <f t="shared" si="6"/>
        <v>223395.0682</v>
      </c>
      <c r="M9" s="76">
        <f t="shared" si="6"/>
        <v>63871.33819</v>
      </c>
      <c r="N9" s="76">
        <f t="shared" si="6"/>
        <v>0</v>
      </c>
      <c r="O9" s="76">
        <f t="shared" si="6"/>
        <v>4419344.677</v>
      </c>
      <c r="Q9" s="69">
        <v>5316039.10396</v>
      </c>
      <c r="R9" s="69">
        <v>4018124.49061</v>
      </c>
      <c r="S9" s="69">
        <v>5150352.46138</v>
      </c>
      <c r="T9" s="69">
        <v>4880416.6224</v>
      </c>
      <c r="U9" s="69">
        <v>5128411.523100001</v>
      </c>
      <c r="V9" s="69">
        <v>2912390.56081</v>
      </c>
      <c r="W9" s="69">
        <v>1117805.23729</v>
      </c>
      <c r="X9" s="69">
        <v>9974.706279999999</v>
      </c>
      <c r="Y9" s="69">
        <v>35367.674060000005</v>
      </c>
      <c r="Z9" s="69">
        <v>1130306.57032</v>
      </c>
      <c r="AA9" s="69">
        <v>354866.52854</v>
      </c>
      <c r="AB9" s="69">
        <v>36570.60917</v>
      </c>
      <c r="AC9" s="69">
        <v>3.009062608792E7</v>
      </c>
    </row>
    <row r="10" ht="18.0" customHeight="1">
      <c r="A10" s="7"/>
      <c r="B10" s="12" t="s">
        <v>26</v>
      </c>
      <c r="C10" s="75">
        <f t="shared" ref="C10:O10" si="7">SUM(C11:C13)</f>
        <v>12481060.22</v>
      </c>
      <c r="D10" s="75">
        <f t="shared" si="7"/>
        <v>16877695.37</v>
      </c>
      <c r="E10" s="75">
        <f t="shared" si="7"/>
        <v>14210199.75</v>
      </c>
      <c r="F10" s="75">
        <f t="shared" si="7"/>
        <v>9424736.143</v>
      </c>
      <c r="G10" s="75">
        <f t="shared" si="7"/>
        <v>9655226.598</v>
      </c>
      <c r="H10" s="75">
        <f t="shared" si="7"/>
        <v>7003790.088</v>
      </c>
      <c r="I10" s="75">
        <f t="shared" si="7"/>
        <v>2981218.721</v>
      </c>
      <c r="J10" s="75">
        <f t="shared" si="7"/>
        <v>5798568.108</v>
      </c>
      <c r="K10" s="75">
        <f t="shared" si="7"/>
        <v>55162.8113</v>
      </c>
      <c r="L10" s="75">
        <f t="shared" si="7"/>
        <v>5954123.796</v>
      </c>
      <c r="M10" s="75">
        <f t="shared" si="7"/>
        <v>1058589.677</v>
      </c>
      <c r="N10" s="75">
        <f t="shared" si="7"/>
        <v>2099567.83</v>
      </c>
      <c r="O10" s="75">
        <f t="shared" si="7"/>
        <v>87599939.11</v>
      </c>
      <c r="Q10" s="69">
        <v>7164942.83333</v>
      </c>
      <c r="R10" s="69">
        <v>1.285948632405E7</v>
      </c>
      <c r="S10" s="69">
        <v>9058095.48161</v>
      </c>
      <c r="T10" s="69">
        <v>4542376.54451</v>
      </c>
      <c r="U10" s="69">
        <v>4525664.47259</v>
      </c>
      <c r="V10" s="69">
        <v>4091300.9520799997</v>
      </c>
      <c r="W10" s="69">
        <v>1863384.92402</v>
      </c>
      <c r="X10" s="69">
        <v>5788432.63632</v>
      </c>
      <c r="Y10" s="69">
        <v>16784.70362</v>
      </c>
      <c r="Z10" s="69">
        <v>4823726.18361</v>
      </c>
      <c r="AA10" s="69">
        <v>703134.4090399999</v>
      </c>
      <c r="AB10" s="69">
        <v>2062827.79119</v>
      </c>
      <c r="AC10" s="69">
        <v>5.750015725597E7</v>
      </c>
    </row>
    <row r="11" ht="18.0" customHeight="1">
      <c r="A11" s="7"/>
      <c r="B11" s="17" t="s">
        <v>27</v>
      </c>
      <c r="C11" s="76">
        <f t="shared" ref="C11:O11" si="8">+Q9</f>
        <v>5316039.104</v>
      </c>
      <c r="D11" s="76">
        <f t="shared" si="8"/>
        <v>4018124.491</v>
      </c>
      <c r="E11" s="76">
        <f t="shared" si="8"/>
        <v>5150352.461</v>
      </c>
      <c r="F11" s="76">
        <f t="shared" si="8"/>
        <v>4880416.622</v>
      </c>
      <c r="G11" s="76">
        <f t="shared" si="8"/>
        <v>5128411.523</v>
      </c>
      <c r="H11" s="76">
        <f t="shared" si="8"/>
        <v>2912390.561</v>
      </c>
      <c r="I11" s="76">
        <f t="shared" si="8"/>
        <v>1117805.237</v>
      </c>
      <c r="J11" s="76">
        <f t="shared" si="8"/>
        <v>9974.70628</v>
      </c>
      <c r="K11" s="76">
        <f t="shared" si="8"/>
        <v>35367.67406</v>
      </c>
      <c r="L11" s="76">
        <f t="shared" si="8"/>
        <v>1130306.57</v>
      </c>
      <c r="M11" s="76">
        <f t="shared" si="8"/>
        <v>354866.5285</v>
      </c>
      <c r="N11" s="76">
        <f t="shared" si="8"/>
        <v>36570.60917</v>
      </c>
      <c r="O11" s="76">
        <f t="shared" si="8"/>
        <v>30090626.09</v>
      </c>
      <c r="Q11" s="69">
        <v>78.2831</v>
      </c>
      <c r="R11" s="69">
        <v>84.55375</v>
      </c>
      <c r="S11" s="69">
        <v>1751.80405</v>
      </c>
      <c r="T11" s="69">
        <v>1942.97641</v>
      </c>
      <c r="U11" s="69">
        <v>1150.6028000000001</v>
      </c>
      <c r="V11" s="69">
        <v>98.5752</v>
      </c>
      <c r="W11" s="69">
        <v>28.5601</v>
      </c>
      <c r="X11" s="69">
        <v>160.76568</v>
      </c>
      <c r="Y11" s="69">
        <v>3010.4336200000002</v>
      </c>
      <c r="Z11" s="69">
        <v>91.04238000000001</v>
      </c>
      <c r="AA11" s="69">
        <v>588.73984</v>
      </c>
      <c r="AB11" s="69">
        <v>169.42929999999998</v>
      </c>
      <c r="AC11" s="69">
        <v>9155.766230000001</v>
      </c>
    </row>
    <row r="12" ht="18.0" customHeight="1">
      <c r="A12" s="7"/>
      <c r="B12" s="17" t="s">
        <v>28</v>
      </c>
      <c r="C12" s="76">
        <f t="shared" ref="C12:O12" si="9">+Q10</f>
        <v>7164942.833</v>
      </c>
      <c r="D12" s="76">
        <f t="shared" si="9"/>
        <v>12859486.32</v>
      </c>
      <c r="E12" s="76">
        <f t="shared" si="9"/>
        <v>9058095.482</v>
      </c>
      <c r="F12" s="76">
        <f t="shared" si="9"/>
        <v>4542376.545</v>
      </c>
      <c r="G12" s="76">
        <f t="shared" si="9"/>
        <v>4525664.473</v>
      </c>
      <c r="H12" s="76">
        <f t="shared" si="9"/>
        <v>4091300.952</v>
      </c>
      <c r="I12" s="76">
        <f t="shared" si="9"/>
        <v>1863384.924</v>
      </c>
      <c r="J12" s="76">
        <f t="shared" si="9"/>
        <v>5788432.636</v>
      </c>
      <c r="K12" s="76">
        <f t="shared" si="9"/>
        <v>16784.70362</v>
      </c>
      <c r="L12" s="76">
        <f t="shared" si="9"/>
        <v>4823726.184</v>
      </c>
      <c r="M12" s="76">
        <f t="shared" si="9"/>
        <v>703134.409</v>
      </c>
      <c r="N12" s="76">
        <f t="shared" si="9"/>
        <v>2062827.791</v>
      </c>
      <c r="O12" s="76">
        <f t="shared" si="9"/>
        <v>57500157.26</v>
      </c>
    </row>
    <row r="13" ht="20.25" customHeight="1">
      <c r="A13" s="7"/>
      <c r="B13" s="17" t="s">
        <v>384</v>
      </c>
      <c r="C13" s="76">
        <f t="shared" ref="C13:O13" si="10">+Q11</f>
        <v>78.2831</v>
      </c>
      <c r="D13" s="76">
        <f t="shared" si="10"/>
        <v>84.55375</v>
      </c>
      <c r="E13" s="76">
        <f t="shared" si="10"/>
        <v>1751.80405</v>
      </c>
      <c r="F13" s="76">
        <f t="shared" si="10"/>
        <v>1942.97641</v>
      </c>
      <c r="G13" s="76">
        <f t="shared" si="10"/>
        <v>1150.6028</v>
      </c>
      <c r="H13" s="76">
        <f t="shared" si="10"/>
        <v>98.5752</v>
      </c>
      <c r="I13" s="76">
        <f t="shared" si="10"/>
        <v>28.5601</v>
      </c>
      <c r="J13" s="76">
        <f t="shared" si="10"/>
        <v>160.76568</v>
      </c>
      <c r="K13" s="76">
        <f t="shared" si="10"/>
        <v>3010.43362</v>
      </c>
      <c r="L13" s="76">
        <f t="shared" si="10"/>
        <v>91.04238</v>
      </c>
      <c r="M13" s="76">
        <f t="shared" si="10"/>
        <v>588.73984</v>
      </c>
      <c r="N13" s="76">
        <f t="shared" si="10"/>
        <v>169.4293</v>
      </c>
      <c r="O13" s="76">
        <f t="shared" si="10"/>
        <v>9155.76623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ht="30.0" customHeight="1">
      <c r="B15" s="10" t="s">
        <v>30</v>
      </c>
      <c r="C15" s="10" t="str">
        <f t="shared" ref="C15:O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BPR</v>
      </c>
      <c r="O15" s="10" t="str">
        <f t="shared" si="11"/>
        <v>TOTAL SISTEMA</v>
      </c>
    </row>
    <row r="16" ht="19.5" customHeight="1">
      <c r="B16" s="19" t="s">
        <v>385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</row>
    <row r="17" ht="19.5" customHeight="1">
      <c r="B17" s="26" t="s">
        <v>32</v>
      </c>
      <c r="C17" s="27">
        <f t="shared" ref="C17:O17" si="12">C16*C10</f>
        <v>361950.7464</v>
      </c>
      <c r="D17" s="27">
        <f t="shared" si="12"/>
        <v>489453.1657</v>
      </c>
      <c r="E17" s="27">
        <f t="shared" si="12"/>
        <v>412095.7927</v>
      </c>
      <c r="F17" s="27">
        <f t="shared" si="12"/>
        <v>273317.3482</v>
      </c>
      <c r="G17" s="27">
        <f t="shared" si="12"/>
        <v>280001.5714</v>
      </c>
      <c r="H17" s="27">
        <f t="shared" si="12"/>
        <v>203109.9126</v>
      </c>
      <c r="I17" s="27">
        <f t="shared" si="12"/>
        <v>86455.34292</v>
      </c>
      <c r="J17" s="27">
        <f t="shared" si="12"/>
        <v>168158.4751</v>
      </c>
      <c r="K17" s="27">
        <f t="shared" si="12"/>
        <v>1599.721528</v>
      </c>
      <c r="L17" s="27">
        <f t="shared" si="12"/>
        <v>172669.5901</v>
      </c>
      <c r="M17" s="27">
        <f t="shared" si="12"/>
        <v>30699.10065</v>
      </c>
      <c r="N17" s="27">
        <f t="shared" si="12"/>
        <v>60887.46706</v>
      </c>
      <c r="O17" s="27">
        <f t="shared" si="12"/>
        <v>2540398.234</v>
      </c>
    </row>
    <row r="18" ht="29.25" customHeight="1">
      <c r="B18" s="29" t="s">
        <v>386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</row>
    <row r="19" ht="21.0" customHeight="1">
      <c r="B19" s="26" t="s">
        <v>34</v>
      </c>
      <c r="C19" s="27">
        <f t="shared" ref="C19:O19" si="13">C9*C18</f>
        <v>420324.8655</v>
      </c>
      <c r="D19" s="27">
        <f t="shared" si="13"/>
        <v>918941.3238</v>
      </c>
      <c r="E19" s="27">
        <f t="shared" si="13"/>
        <v>541847.2099</v>
      </c>
      <c r="F19" s="27">
        <f t="shared" si="13"/>
        <v>340892.4667</v>
      </c>
      <c r="G19" s="27">
        <f t="shared" si="13"/>
        <v>238225.5912</v>
      </c>
      <c r="H19" s="27">
        <f t="shared" si="13"/>
        <v>186914.085</v>
      </c>
      <c r="I19" s="27">
        <f t="shared" si="13"/>
        <v>74223.12225</v>
      </c>
      <c r="J19" s="27">
        <f t="shared" si="13"/>
        <v>168802.7125</v>
      </c>
      <c r="K19" s="27">
        <f t="shared" si="13"/>
        <v>2283.412285</v>
      </c>
      <c r="L19" s="27">
        <f t="shared" si="13"/>
        <v>156376.5477</v>
      </c>
      <c r="M19" s="27">
        <f t="shared" si="13"/>
        <v>44709.93673</v>
      </c>
      <c r="N19" s="27">
        <f t="shared" si="13"/>
        <v>0</v>
      </c>
      <c r="O19" s="27">
        <f t="shared" si="13"/>
        <v>3093541.274</v>
      </c>
    </row>
    <row r="20" ht="31.5" customHeight="1">
      <c r="B20" s="29" t="s">
        <v>387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R20" s="32"/>
    </row>
    <row r="21" ht="20.25" customHeight="1">
      <c r="B21" s="26" t="s">
        <v>36</v>
      </c>
      <c r="C21" s="27">
        <f t="shared" ref="C21:O21" si="14">C20*C4</f>
        <v>1645457.6</v>
      </c>
      <c r="D21" s="27">
        <f t="shared" si="14"/>
        <v>2419203.234</v>
      </c>
      <c r="E21" s="27">
        <f t="shared" si="14"/>
        <v>1955638.284</v>
      </c>
      <c r="F21" s="27">
        <f t="shared" si="14"/>
        <v>1377650.994</v>
      </c>
      <c r="G21" s="27">
        <f t="shared" si="14"/>
        <v>1203192.657</v>
      </c>
      <c r="H21" s="27">
        <f t="shared" si="14"/>
        <v>954939.2461</v>
      </c>
      <c r="I21" s="27">
        <f t="shared" si="14"/>
        <v>661069.7647</v>
      </c>
      <c r="J21" s="27">
        <f t="shared" si="14"/>
        <v>1049475.38</v>
      </c>
      <c r="K21" s="27">
        <f t="shared" si="14"/>
        <v>10070.91538</v>
      </c>
      <c r="L21" s="27">
        <f t="shared" si="14"/>
        <v>1108613.302</v>
      </c>
      <c r="M21" s="27">
        <f t="shared" si="14"/>
        <v>238345.6268</v>
      </c>
      <c r="N21" s="27">
        <f t="shared" si="14"/>
        <v>518626.9871</v>
      </c>
      <c r="O21" s="27">
        <f t="shared" si="14"/>
        <v>13142283.99</v>
      </c>
    </row>
    <row r="22" ht="32.25" customHeight="1">
      <c r="B22" s="29" t="s">
        <v>388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ht="42.75" customHeight="1">
      <c r="B24" s="23" t="s">
        <v>39</v>
      </c>
      <c r="C24" s="23" t="str">
        <f t="shared" ref="C24:O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BPR</v>
      </c>
      <c r="O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ht="29.25" customHeight="1">
      <c r="B26" s="39" t="s">
        <v>41</v>
      </c>
      <c r="C26" s="27">
        <f t="shared" ref="C26:O26" si="16">C5-C21</f>
        <v>5778727.811</v>
      </c>
      <c r="D26" s="27">
        <f t="shared" si="16"/>
        <v>9920923.83</v>
      </c>
      <c r="E26" s="27">
        <f t="shared" si="16"/>
        <v>7415196.469</v>
      </c>
      <c r="F26" s="27">
        <f t="shared" si="16"/>
        <v>5196251.978</v>
      </c>
      <c r="G26" s="27">
        <f t="shared" si="16"/>
        <v>4208645.892</v>
      </c>
      <c r="H26" s="27">
        <f t="shared" si="16"/>
        <v>2791415.332</v>
      </c>
      <c r="I26" s="27">
        <f t="shared" si="16"/>
        <v>1632444.209</v>
      </c>
      <c r="J26" s="27">
        <f t="shared" si="16"/>
        <v>2753835.33</v>
      </c>
      <c r="K26" s="27">
        <f t="shared" si="16"/>
        <v>48584.16008</v>
      </c>
      <c r="L26" s="27">
        <f t="shared" si="16"/>
        <v>3340563.751</v>
      </c>
      <c r="M26" s="27">
        <f t="shared" si="16"/>
        <v>277142.824</v>
      </c>
      <c r="N26" s="27">
        <f t="shared" si="16"/>
        <v>431480.1913</v>
      </c>
      <c r="O26" s="27">
        <f t="shared" si="16"/>
        <v>43795211.78</v>
      </c>
    </row>
    <row r="27" ht="18.75" customHeight="1">
      <c r="B27" s="40" t="s">
        <v>42</v>
      </c>
      <c r="C27" s="41">
        <f t="shared" ref="C27:O27" si="17">C26/C17</f>
        <v>15.96550876</v>
      </c>
      <c r="D27" s="41">
        <f t="shared" si="17"/>
        <v>20.26940375</v>
      </c>
      <c r="E27" s="41">
        <f t="shared" si="17"/>
        <v>17.99386599</v>
      </c>
      <c r="F27" s="41">
        <f t="shared" si="17"/>
        <v>19.01178982</v>
      </c>
      <c r="G27" s="41">
        <f t="shared" si="17"/>
        <v>15.03079383</v>
      </c>
      <c r="H27" s="41">
        <f t="shared" si="17"/>
        <v>13.74337321</v>
      </c>
      <c r="I27" s="41">
        <f t="shared" si="17"/>
        <v>18.8819355</v>
      </c>
      <c r="J27" s="41">
        <f t="shared" si="17"/>
        <v>16.37642901</v>
      </c>
      <c r="K27" s="41">
        <f t="shared" si="17"/>
        <v>30.37038587</v>
      </c>
      <c r="L27" s="41">
        <f t="shared" si="17"/>
        <v>19.34656675</v>
      </c>
      <c r="M27" s="41">
        <f t="shared" si="17"/>
        <v>9.027718017</v>
      </c>
      <c r="N27" s="41">
        <f t="shared" si="17"/>
        <v>7.086518986</v>
      </c>
      <c r="O27" s="41">
        <f t="shared" si="17"/>
        <v>17.23950646</v>
      </c>
    </row>
    <row r="28" ht="18.75" customHeight="1">
      <c r="B28" s="40" t="s">
        <v>43</v>
      </c>
      <c r="C28" s="41">
        <f t="shared" ref="C28:O28" si="18">((C26)/C10)*100</f>
        <v>46.29997539</v>
      </c>
      <c r="D28" s="41">
        <f t="shared" si="18"/>
        <v>58.78127087</v>
      </c>
      <c r="E28" s="41">
        <f t="shared" si="18"/>
        <v>52.18221138</v>
      </c>
      <c r="F28" s="41">
        <f t="shared" si="18"/>
        <v>55.13419049</v>
      </c>
      <c r="G28" s="41">
        <f t="shared" si="18"/>
        <v>43.58930212</v>
      </c>
      <c r="H28" s="41">
        <f t="shared" si="18"/>
        <v>39.85578232</v>
      </c>
      <c r="I28" s="41">
        <f t="shared" si="18"/>
        <v>54.75761296</v>
      </c>
      <c r="J28" s="41">
        <f t="shared" si="18"/>
        <v>47.49164411</v>
      </c>
      <c r="K28" s="41">
        <f t="shared" si="18"/>
        <v>88.07411902</v>
      </c>
      <c r="L28" s="41">
        <f t="shared" si="18"/>
        <v>56.10504359</v>
      </c>
      <c r="M28" s="41">
        <f t="shared" si="18"/>
        <v>26.18038225</v>
      </c>
      <c r="N28" s="41">
        <f t="shared" si="18"/>
        <v>20.55090506</v>
      </c>
      <c r="O28" s="41">
        <f t="shared" si="18"/>
        <v>49.99456874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ht="28.5" customHeight="1">
      <c r="B30" s="39" t="s">
        <v>45</v>
      </c>
      <c r="C30" s="27">
        <f t="shared" ref="C30:O30" si="19">C6-(0.4*C7)+C19-C21</f>
        <v>1658885.398</v>
      </c>
      <c r="D30" s="27">
        <f t="shared" si="19"/>
        <v>4148817.108</v>
      </c>
      <c r="E30" s="27">
        <f t="shared" si="19"/>
        <v>1019808.298</v>
      </c>
      <c r="F30" s="27">
        <f t="shared" si="19"/>
        <v>887031.5569</v>
      </c>
      <c r="G30" s="27">
        <f t="shared" si="19"/>
        <v>1786749.066</v>
      </c>
      <c r="H30" s="27">
        <f t="shared" si="19"/>
        <v>1078306.435</v>
      </c>
      <c r="I30" s="27">
        <f t="shared" si="19"/>
        <v>189293.636</v>
      </c>
      <c r="J30" s="27">
        <f t="shared" si="19"/>
        <v>607944.7306</v>
      </c>
      <c r="K30" s="27">
        <f t="shared" si="19"/>
        <v>48240.35909</v>
      </c>
      <c r="L30" s="27">
        <f t="shared" si="19"/>
        <v>558998.3326</v>
      </c>
      <c r="M30" s="27">
        <f t="shared" si="19"/>
        <v>114541.7888</v>
      </c>
      <c r="N30" s="27">
        <f t="shared" si="19"/>
        <v>97352.85917</v>
      </c>
      <c r="O30" s="27">
        <f t="shared" si="19"/>
        <v>12195969.57</v>
      </c>
    </row>
    <row r="31" ht="18.75" customHeight="1">
      <c r="B31" s="40" t="s">
        <v>42</v>
      </c>
      <c r="C31" s="41">
        <f t="shared" ref="C31:O31" si="20">C30/C17</f>
        <v>4.583179933</v>
      </c>
      <c r="D31" s="41">
        <f t="shared" si="20"/>
        <v>8.476433292</v>
      </c>
      <c r="E31" s="41">
        <f t="shared" si="20"/>
        <v>2.474687479</v>
      </c>
      <c r="F31" s="41">
        <f t="shared" si="20"/>
        <v>3.245427204</v>
      </c>
      <c r="G31" s="41">
        <f t="shared" si="20"/>
        <v>6.381210853</v>
      </c>
      <c r="H31" s="41">
        <f t="shared" si="20"/>
        <v>5.30897986</v>
      </c>
      <c r="I31" s="41">
        <f t="shared" si="20"/>
        <v>2.189496098</v>
      </c>
      <c r="J31" s="41">
        <f t="shared" si="20"/>
        <v>3.615308298</v>
      </c>
      <c r="K31" s="41">
        <f t="shared" si="20"/>
        <v>30.15547284</v>
      </c>
      <c r="L31" s="41">
        <f t="shared" si="20"/>
        <v>3.237387268</v>
      </c>
      <c r="M31" s="41">
        <f t="shared" si="20"/>
        <v>3.731112196</v>
      </c>
      <c r="N31" s="41">
        <f t="shared" si="20"/>
        <v>1.598898162</v>
      </c>
      <c r="O31" s="41">
        <f t="shared" si="20"/>
        <v>4.800810127</v>
      </c>
    </row>
    <row r="32" ht="18.75" customHeight="1">
      <c r="B32" s="40" t="s">
        <v>43</v>
      </c>
      <c r="C32" s="41">
        <f t="shared" ref="C32:O32" si="21">((C30/C10)*100)</f>
        <v>13.29122181</v>
      </c>
      <c r="D32" s="41">
        <f t="shared" si="21"/>
        <v>24.58165655</v>
      </c>
      <c r="E32" s="41">
        <f t="shared" si="21"/>
        <v>7.176593688</v>
      </c>
      <c r="F32" s="41">
        <f t="shared" si="21"/>
        <v>9.41173889</v>
      </c>
      <c r="G32" s="41">
        <f t="shared" si="21"/>
        <v>18.50551147</v>
      </c>
      <c r="H32" s="41">
        <f t="shared" si="21"/>
        <v>15.39604159</v>
      </c>
      <c r="I32" s="41">
        <f t="shared" si="21"/>
        <v>6.349538683</v>
      </c>
      <c r="J32" s="41">
        <f t="shared" si="21"/>
        <v>10.48439407</v>
      </c>
      <c r="K32" s="41">
        <f t="shared" si="21"/>
        <v>87.45087125</v>
      </c>
      <c r="L32" s="41">
        <f t="shared" si="21"/>
        <v>9.388423078</v>
      </c>
      <c r="M32" s="41">
        <f t="shared" si="21"/>
        <v>10.82022537</v>
      </c>
      <c r="N32" s="41">
        <f t="shared" si="21"/>
        <v>4.63680467</v>
      </c>
      <c r="O32" s="41">
        <f t="shared" si="21"/>
        <v>13.92234937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A72" s="7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A78" s="7"/>
      <c r="B78" s="51" t="s">
        <v>48</v>
      </c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11.86"/>
    <col customWidth="1" min="4" max="9" width="8.71"/>
    <col customWidth="1" min="10" max="10" width="12.43"/>
    <col customWidth="1" hidden="1" min="11" max="11" width="8.71"/>
    <col customWidth="1" min="12" max="13" width="8.71"/>
    <col customWidth="1" min="14" max="14" width="9.86"/>
    <col customWidth="1" min="15" max="15" width="19.71"/>
    <col customWidth="1" min="16" max="29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7.0" customHeight="1">
      <c r="A2" s="7"/>
      <c r="B2" s="8" t="s">
        <v>353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</row>
    <row r="4" ht="18.0" customHeight="1">
      <c r="A4" s="7"/>
      <c r="B4" s="12" t="s">
        <v>20</v>
      </c>
      <c r="C4" s="74">
        <f t="shared" ref="C4:O4" si="1">+Q4</f>
        <v>35198101.33</v>
      </c>
      <c r="D4" s="74">
        <f t="shared" si="1"/>
        <v>50775131.39</v>
      </c>
      <c r="E4" s="74">
        <f t="shared" si="1"/>
        <v>41653836.04</v>
      </c>
      <c r="F4" s="74">
        <f t="shared" si="1"/>
        <v>29767030.03</v>
      </c>
      <c r="G4" s="74">
        <f t="shared" si="1"/>
        <v>25242471.65</v>
      </c>
      <c r="H4" s="74">
        <f t="shared" si="1"/>
        <v>20735812.63</v>
      </c>
      <c r="I4" s="74">
        <f t="shared" si="1"/>
        <v>14046509.87</v>
      </c>
      <c r="J4" s="74">
        <f t="shared" si="1"/>
        <v>22896244.48</v>
      </c>
      <c r="K4" s="74">
        <f t="shared" si="1"/>
        <v>220538.0836</v>
      </c>
      <c r="L4" s="74">
        <f t="shared" si="1"/>
        <v>24107307.74</v>
      </c>
      <c r="M4" s="74">
        <f t="shared" si="1"/>
        <v>5223715.502</v>
      </c>
      <c r="N4" s="74">
        <f t="shared" si="1"/>
        <v>10989569.92</v>
      </c>
      <c r="O4" s="74">
        <f t="shared" si="1"/>
        <v>280856268.7</v>
      </c>
      <c r="Q4" s="72">
        <v>3.519810133196E7</v>
      </c>
      <c r="R4" s="72">
        <v>5.077513139023E7</v>
      </c>
      <c r="S4" s="72">
        <v>4.165383603584E7</v>
      </c>
      <c r="T4" s="72">
        <v>2.9767030031880002E7</v>
      </c>
      <c r="U4" s="72">
        <v>2.524247164584E7</v>
      </c>
      <c r="V4" s="72">
        <v>2.073581263093E7</v>
      </c>
      <c r="W4" s="72">
        <v>1.4046509870790001E7</v>
      </c>
      <c r="X4" s="72">
        <v>2.289624448132E7</v>
      </c>
      <c r="Y4" s="72">
        <v>220538.08357</v>
      </c>
      <c r="Z4" s="72">
        <v>2.410730774417E7</v>
      </c>
      <c r="AA4" s="72">
        <v>5223715.502359999</v>
      </c>
      <c r="AB4" s="72">
        <v>1.098956991626E7</v>
      </c>
      <c r="AC4" s="72">
        <v>2.8085626866515005E8</v>
      </c>
    </row>
    <row r="5" ht="18.0" customHeight="1">
      <c r="A5" s="7"/>
      <c r="B5" s="12" t="s">
        <v>21</v>
      </c>
      <c r="C5" s="75">
        <f t="shared" ref="C5:O5" si="2">C6+C8-(C7*0.4)-(C9*0.3)</f>
        <v>7682405.405</v>
      </c>
      <c r="D5" s="75">
        <f t="shared" si="2"/>
        <v>11983755.47</v>
      </c>
      <c r="E5" s="75">
        <f t="shared" si="2"/>
        <v>9386186.526</v>
      </c>
      <c r="F5" s="75">
        <f t="shared" si="2"/>
        <v>6541669.24</v>
      </c>
      <c r="G5" s="75">
        <f t="shared" si="2"/>
        <v>5076596.953</v>
      </c>
      <c r="H5" s="75">
        <f t="shared" si="2"/>
        <v>4019773.018</v>
      </c>
      <c r="I5" s="75">
        <f t="shared" si="2"/>
        <v>2216320.634</v>
      </c>
      <c r="J5" s="75">
        <f t="shared" si="2"/>
        <v>4191607.23</v>
      </c>
      <c r="K5" s="75">
        <f t="shared" si="2"/>
        <v>65049.91705</v>
      </c>
      <c r="L5" s="75">
        <f t="shared" si="2"/>
        <v>4689940.912</v>
      </c>
      <c r="M5" s="75">
        <f t="shared" si="2"/>
        <v>635655.5034</v>
      </c>
      <c r="N5" s="75">
        <f t="shared" si="2"/>
        <v>925642.754</v>
      </c>
      <c r="O5" s="75">
        <f t="shared" si="2"/>
        <v>57414603.56</v>
      </c>
      <c r="Q5" s="70">
        <v>4126080.8577199997</v>
      </c>
      <c r="R5" s="70">
        <v>6525918.86769</v>
      </c>
      <c r="S5" s="70">
        <v>3218245.0330700004</v>
      </c>
      <c r="T5" s="70">
        <v>2652127.72978</v>
      </c>
      <c r="U5" s="70">
        <v>3479957.73244</v>
      </c>
      <c r="V5" s="70">
        <v>3032929.52358</v>
      </c>
      <c r="W5" s="70">
        <v>965214.27677</v>
      </c>
      <c r="X5" s="70">
        <v>2175511.85577</v>
      </c>
      <c r="Y5" s="70">
        <v>85665.73335</v>
      </c>
      <c r="Z5" s="70">
        <v>2417968.80217</v>
      </c>
      <c r="AA5" s="70">
        <v>482743.36698</v>
      </c>
      <c r="AB5" s="70">
        <v>701907.9961100001</v>
      </c>
      <c r="AC5" s="70">
        <v>2.986427177543E7</v>
      </c>
    </row>
    <row r="6" ht="18.0" customHeight="1">
      <c r="A6" s="7"/>
      <c r="B6" s="17" t="s">
        <v>22</v>
      </c>
      <c r="C6" s="76">
        <f t="shared" ref="C6:O6" si="3">+Q5</f>
        <v>4126080.858</v>
      </c>
      <c r="D6" s="76">
        <f t="shared" si="3"/>
        <v>6525918.868</v>
      </c>
      <c r="E6" s="76">
        <f t="shared" si="3"/>
        <v>3218245.033</v>
      </c>
      <c r="F6" s="76">
        <f t="shared" si="3"/>
        <v>2652127.73</v>
      </c>
      <c r="G6" s="76">
        <f t="shared" si="3"/>
        <v>3479957.732</v>
      </c>
      <c r="H6" s="76">
        <f t="shared" si="3"/>
        <v>3032929.524</v>
      </c>
      <c r="I6" s="76">
        <f t="shared" si="3"/>
        <v>965214.2768</v>
      </c>
      <c r="J6" s="76">
        <f t="shared" si="3"/>
        <v>2175511.856</v>
      </c>
      <c r="K6" s="76">
        <f t="shared" si="3"/>
        <v>85665.73335</v>
      </c>
      <c r="L6" s="76">
        <f t="shared" si="3"/>
        <v>2417968.802</v>
      </c>
      <c r="M6" s="76">
        <f t="shared" si="3"/>
        <v>482743.367</v>
      </c>
      <c r="N6" s="76">
        <f t="shared" si="3"/>
        <v>701907.9961</v>
      </c>
      <c r="O6" s="76">
        <f t="shared" si="3"/>
        <v>29864271.78</v>
      </c>
      <c r="Q6" s="69">
        <v>2470278.08593</v>
      </c>
      <c r="R6" s="69">
        <v>3412503.92063</v>
      </c>
      <c r="S6" s="69">
        <v>1834000.70502</v>
      </c>
      <c r="T6" s="69">
        <v>1728303.5187300001</v>
      </c>
      <c r="U6" s="69">
        <v>2536447.54721</v>
      </c>
      <c r="V6" s="69">
        <v>1882872.52264</v>
      </c>
      <c r="W6" s="69">
        <v>348941.95763</v>
      </c>
      <c r="X6" s="69">
        <v>1287714.15478</v>
      </c>
      <c r="Y6" s="69">
        <v>57573.92357</v>
      </c>
      <c r="Z6" s="69">
        <v>1910349.33965</v>
      </c>
      <c r="AA6" s="69">
        <v>299850.76894</v>
      </c>
      <c r="AB6" s="69">
        <v>220230.0</v>
      </c>
      <c r="AC6" s="69">
        <v>1.798906644473E7</v>
      </c>
    </row>
    <row r="7" ht="18.0" customHeight="1">
      <c r="A7" s="7"/>
      <c r="B7" s="19" t="s">
        <v>23</v>
      </c>
      <c r="C7" s="76">
        <f t="shared" ref="C7:O7" si="4">+Q6</f>
        <v>2470278.086</v>
      </c>
      <c r="D7" s="76">
        <f t="shared" si="4"/>
        <v>3412503.921</v>
      </c>
      <c r="E7" s="76">
        <f t="shared" si="4"/>
        <v>1834000.705</v>
      </c>
      <c r="F7" s="76">
        <f t="shared" si="4"/>
        <v>1728303.519</v>
      </c>
      <c r="G7" s="76">
        <f t="shared" si="4"/>
        <v>2536447.547</v>
      </c>
      <c r="H7" s="76">
        <f t="shared" si="4"/>
        <v>1882872.523</v>
      </c>
      <c r="I7" s="76">
        <f t="shared" si="4"/>
        <v>348941.9576</v>
      </c>
      <c r="J7" s="76">
        <f t="shared" si="4"/>
        <v>1287714.155</v>
      </c>
      <c r="K7" s="76">
        <f t="shared" si="4"/>
        <v>57573.92357</v>
      </c>
      <c r="L7" s="76">
        <f t="shared" si="4"/>
        <v>1910349.34</v>
      </c>
      <c r="M7" s="76">
        <f t="shared" si="4"/>
        <v>299850.7689</v>
      </c>
      <c r="N7" s="76">
        <f t="shared" si="4"/>
        <v>220230</v>
      </c>
      <c r="O7" s="76">
        <f t="shared" si="4"/>
        <v>17989066.44</v>
      </c>
      <c r="Q7" s="70">
        <v>4725156.76404</v>
      </c>
      <c r="R7" s="70">
        <v>7211064.87877</v>
      </c>
      <c r="S7" s="70">
        <v>7150906.46497</v>
      </c>
      <c r="T7" s="70">
        <v>4726400.81444</v>
      </c>
      <c r="U7" s="70">
        <v>2712693.14423</v>
      </c>
      <c r="V7" s="70">
        <v>1818795.10374</v>
      </c>
      <c r="W7" s="70">
        <v>1421589.63813</v>
      </c>
      <c r="X7" s="70">
        <v>2604701.27782</v>
      </c>
      <c r="Y7" s="70">
        <v>3300.87437</v>
      </c>
      <c r="Z7" s="70">
        <v>3104747.3071399997</v>
      </c>
      <c r="AA7" s="70">
        <v>308449.23517</v>
      </c>
      <c r="AB7" s="70">
        <v>311826.75785000005</v>
      </c>
      <c r="AC7" s="70">
        <v>3.609963226067E7</v>
      </c>
    </row>
    <row r="8" ht="18.0" customHeight="1">
      <c r="A8" s="7"/>
      <c r="B8" s="17" t="s">
        <v>24</v>
      </c>
      <c r="C8" s="76">
        <f t="shared" ref="C8:O8" si="5">+Q7</f>
        <v>4725156.764</v>
      </c>
      <c r="D8" s="76">
        <f t="shared" si="5"/>
        <v>7211064.879</v>
      </c>
      <c r="E8" s="76">
        <f t="shared" si="5"/>
        <v>7150906.465</v>
      </c>
      <c r="F8" s="76">
        <f t="shared" si="5"/>
        <v>4726400.814</v>
      </c>
      <c r="G8" s="76">
        <f t="shared" si="5"/>
        <v>2712693.144</v>
      </c>
      <c r="H8" s="76">
        <f t="shared" si="5"/>
        <v>1818795.104</v>
      </c>
      <c r="I8" s="76">
        <f t="shared" si="5"/>
        <v>1421589.638</v>
      </c>
      <c r="J8" s="76">
        <f t="shared" si="5"/>
        <v>2604701.278</v>
      </c>
      <c r="K8" s="76">
        <f t="shared" si="5"/>
        <v>3300.87437</v>
      </c>
      <c r="L8" s="76">
        <f t="shared" si="5"/>
        <v>3104747.307</v>
      </c>
      <c r="M8" s="76">
        <f t="shared" si="5"/>
        <v>308449.2352</v>
      </c>
      <c r="N8" s="76">
        <f t="shared" si="5"/>
        <v>311826.7579</v>
      </c>
      <c r="O8" s="76">
        <f t="shared" si="5"/>
        <v>36099632.26</v>
      </c>
      <c r="Q8" s="69">
        <v>602403.2762000001</v>
      </c>
      <c r="R8" s="69">
        <v>1294089.03846</v>
      </c>
      <c r="S8" s="69">
        <v>831215.63488</v>
      </c>
      <c r="T8" s="69">
        <v>485126.32166</v>
      </c>
      <c r="U8" s="69">
        <v>338249.68156</v>
      </c>
      <c r="V8" s="69">
        <v>262675.33458</v>
      </c>
      <c r="W8" s="69">
        <v>103021.65825</v>
      </c>
      <c r="X8" s="69">
        <v>245067.47259</v>
      </c>
      <c r="Y8" s="69">
        <v>2957.0708</v>
      </c>
      <c r="Z8" s="69">
        <v>228784.87295</v>
      </c>
      <c r="AA8" s="69">
        <v>118655.97054000001</v>
      </c>
      <c r="AB8" s="69">
        <v>0.0</v>
      </c>
      <c r="AC8" s="69">
        <v>4512246.332470001</v>
      </c>
    </row>
    <row r="9" ht="18.0" customHeight="1">
      <c r="A9" s="7"/>
      <c r="B9" s="19" t="s">
        <v>25</v>
      </c>
      <c r="C9" s="76">
        <f t="shared" ref="C9:O9" si="6">+Q8</f>
        <v>602403.2762</v>
      </c>
      <c r="D9" s="76">
        <f t="shared" si="6"/>
        <v>1294089.038</v>
      </c>
      <c r="E9" s="76">
        <f t="shared" si="6"/>
        <v>831215.6349</v>
      </c>
      <c r="F9" s="76">
        <f t="shared" si="6"/>
        <v>485126.3217</v>
      </c>
      <c r="G9" s="76">
        <f t="shared" si="6"/>
        <v>338249.6816</v>
      </c>
      <c r="H9" s="76">
        <f t="shared" si="6"/>
        <v>262675.3346</v>
      </c>
      <c r="I9" s="76">
        <f t="shared" si="6"/>
        <v>103021.6583</v>
      </c>
      <c r="J9" s="76">
        <f t="shared" si="6"/>
        <v>245067.4726</v>
      </c>
      <c r="K9" s="76">
        <f t="shared" si="6"/>
        <v>2957.0708</v>
      </c>
      <c r="L9" s="76">
        <f t="shared" si="6"/>
        <v>228784.873</v>
      </c>
      <c r="M9" s="76">
        <f t="shared" si="6"/>
        <v>118655.9705</v>
      </c>
      <c r="N9" s="76">
        <f t="shared" si="6"/>
        <v>0</v>
      </c>
      <c r="O9" s="76">
        <f t="shared" si="6"/>
        <v>4512246.332</v>
      </c>
      <c r="Q9" s="69">
        <v>5293391.492310001</v>
      </c>
      <c r="R9" s="69">
        <v>4019967.22591</v>
      </c>
      <c r="S9" s="69">
        <v>5125032.14516</v>
      </c>
      <c r="T9" s="69">
        <v>4998915.165569999</v>
      </c>
      <c r="U9" s="69">
        <v>5178009.37917</v>
      </c>
      <c r="V9" s="69">
        <v>3020099.6374899996</v>
      </c>
      <c r="W9" s="69">
        <v>1015069.05768</v>
      </c>
      <c r="X9" s="69">
        <v>11921.574369999998</v>
      </c>
      <c r="Y9" s="69">
        <v>45112.12158</v>
      </c>
      <c r="Z9" s="69">
        <v>1365038.1994</v>
      </c>
      <c r="AA9" s="69">
        <v>420878.66578</v>
      </c>
      <c r="AB9" s="69">
        <v>36011.08613</v>
      </c>
      <c r="AC9" s="69">
        <v>3.0529445750549998E7</v>
      </c>
    </row>
    <row r="10" ht="18.0" customHeight="1">
      <c r="A10" s="7"/>
      <c r="B10" s="12" t="s">
        <v>26</v>
      </c>
      <c r="C10" s="75">
        <f t="shared" ref="C10:O10" si="7">SUM(C11:C13)</f>
        <v>12461760.3</v>
      </c>
      <c r="D10" s="75">
        <f t="shared" si="7"/>
        <v>17003184.54</v>
      </c>
      <c r="E10" s="75">
        <f t="shared" si="7"/>
        <v>13943275.04</v>
      </c>
      <c r="F10" s="75">
        <f t="shared" si="7"/>
        <v>9503294.373</v>
      </c>
      <c r="G10" s="75">
        <f t="shared" si="7"/>
        <v>9561789.74</v>
      </c>
      <c r="H10" s="75">
        <f t="shared" si="7"/>
        <v>7015200.63</v>
      </c>
      <c r="I10" s="75">
        <f t="shared" si="7"/>
        <v>2887005.641</v>
      </c>
      <c r="J10" s="75">
        <f t="shared" si="7"/>
        <v>6096068.912</v>
      </c>
      <c r="K10" s="75">
        <f t="shared" si="7"/>
        <v>62279.76074</v>
      </c>
      <c r="L10" s="75">
        <f t="shared" si="7"/>
        <v>6313136.364</v>
      </c>
      <c r="M10" s="75">
        <f t="shared" si="7"/>
        <v>1247570.656</v>
      </c>
      <c r="N10" s="75">
        <f t="shared" si="7"/>
        <v>2119041.767</v>
      </c>
      <c r="O10" s="75">
        <f t="shared" si="7"/>
        <v>88213607.72</v>
      </c>
      <c r="Q10" s="69">
        <v>7168318.53641</v>
      </c>
      <c r="R10" s="69">
        <v>1.2983217309959998E7</v>
      </c>
      <c r="S10" s="69">
        <v>8817418.569219999</v>
      </c>
      <c r="T10" s="69">
        <v>4504375.60541</v>
      </c>
      <c r="U10" s="69">
        <v>4383709.990060001</v>
      </c>
      <c r="V10" s="69">
        <v>3995100.99259</v>
      </c>
      <c r="W10" s="69">
        <v>1871936.583</v>
      </c>
      <c r="X10" s="69">
        <v>6083642.55495</v>
      </c>
      <c r="Y10" s="69">
        <v>16771.87273</v>
      </c>
      <c r="Z10" s="69">
        <v>4948081.26353</v>
      </c>
      <c r="AA10" s="69">
        <v>826109.31571</v>
      </c>
      <c r="AB10" s="69">
        <v>2082881.7163699998</v>
      </c>
      <c r="AC10" s="69">
        <v>5.768156430994E7</v>
      </c>
    </row>
    <row r="11" ht="18.0" customHeight="1">
      <c r="A11" s="7"/>
      <c r="B11" s="17" t="s">
        <v>27</v>
      </c>
      <c r="C11" s="76">
        <f t="shared" ref="C11:O11" si="8">+Q9</f>
        <v>5293391.492</v>
      </c>
      <c r="D11" s="76">
        <f t="shared" si="8"/>
        <v>4019967.226</v>
      </c>
      <c r="E11" s="76">
        <f t="shared" si="8"/>
        <v>5125032.145</v>
      </c>
      <c r="F11" s="76">
        <f t="shared" si="8"/>
        <v>4998915.166</v>
      </c>
      <c r="G11" s="76">
        <f t="shared" si="8"/>
        <v>5178009.379</v>
      </c>
      <c r="H11" s="76">
        <f t="shared" si="8"/>
        <v>3020099.637</v>
      </c>
      <c r="I11" s="76">
        <f t="shared" si="8"/>
        <v>1015069.058</v>
      </c>
      <c r="J11" s="76">
        <f t="shared" si="8"/>
        <v>11921.57437</v>
      </c>
      <c r="K11" s="76">
        <f t="shared" si="8"/>
        <v>45112.12158</v>
      </c>
      <c r="L11" s="76">
        <f t="shared" si="8"/>
        <v>1365038.199</v>
      </c>
      <c r="M11" s="76">
        <f t="shared" si="8"/>
        <v>420878.6658</v>
      </c>
      <c r="N11" s="76">
        <f t="shared" si="8"/>
        <v>36011.08613</v>
      </c>
      <c r="O11" s="76">
        <f t="shared" si="8"/>
        <v>30529445.75</v>
      </c>
      <c r="Q11" s="69">
        <v>50.27453</v>
      </c>
      <c r="R11" s="69">
        <v>0.0</v>
      </c>
      <c r="S11" s="69">
        <v>824.32586</v>
      </c>
      <c r="T11" s="69">
        <v>3.60231</v>
      </c>
      <c r="U11" s="69">
        <v>70.37096000000001</v>
      </c>
      <c r="V11" s="69">
        <v>0.0</v>
      </c>
      <c r="W11" s="69">
        <v>0.0</v>
      </c>
      <c r="X11" s="69">
        <v>504.7822</v>
      </c>
      <c r="Y11" s="69">
        <v>395.76643</v>
      </c>
      <c r="Z11" s="69">
        <v>16.901439999999997</v>
      </c>
      <c r="AA11" s="69">
        <v>582.67451</v>
      </c>
      <c r="AB11" s="69">
        <v>148.96412</v>
      </c>
      <c r="AC11" s="69">
        <v>2597.66236</v>
      </c>
    </row>
    <row r="12" ht="18.0" customHeight="1">
      <c r="A12" s="7"/>
      <c r="B12" s="17" t="s">
        <v>28</v>
      </c>
      <c r="C12" s="76">
        <f t="shared" ref="C12:O12" si="9">+Q10</f>
        <v>7168318.536</v>
      </c>
      <c r="D12" s="76">
        <f t="shared" si="9"/>
        <v>12983217.31</v>
      </c>
      <c r="E12" s="76">
        <f t="shared" si="9"/>
        <v>8817418.569</v>
      </c>
      <c r="F12" s="76">
        <f t="shared" si="9"/>
        <v>4504375.605</v>
      </c>
      <c r="G12" s="76">
        <f t="shared" si="9"/>
        <v>4383709.99</v>
      </c>
      <c r="H12" s="76">
        <f t="shared" si="9"/>
        <v>3995100.993</v>
      </c>
      <c r="I12" s="76">
        <f t="shared" si="9"/>
        <v>1871936.583</v>
      </c>
      <c r="J12" s="76">
        <f t="shared" si="9"/>
        <v>6083642.555</v>
      </c>
      <c r="K12" s="76">
        <f t="shared" si="9"/>
        <v>16771.87273</v>
      </c>
      <c r="L12" s="76">
        <f t="shared" si="9"/>
        <v>4948081.264</v>
      </c>
      <c r="M12" s="76">
        <f t="shared" si="9"/>
        <v>826109.3157</v>
      </c>
      <c r="N12" s="76">
        <f t="shared" si="9"/>
        <v>2082881.716</v>
      </c>
      <c r="O12" s="76">
        <f t="shared" si="9"/>
        <v>57681564.31</v>
      </c>
    </row>
    <row r="13" ht="20.25" customHeight="1">
      <c r="A13" s="7"/>
      <c r="B13" s="17" t="s">
        <v>389</v>
      </c>
      <c r="C13" s="76">
        <f t="shared" ref="C13:O13" si="10">+Q11</f>
        <v>50.27453</v>
      </c>
      <c r="D13" s="76">
        <f t="shared" si="10"/>
        <v>0</v>
      </c>
      <c r="E13" s="76">
        <f t="shared" si="10"/>
        <v>824.32586</v>
      </c>
      <c r="F13" s="76">
        <f t="shared" si="10"/>
        <v>3.60231</v>
      </c>
      <c r="G13" s="76">
        <f t="shared" si="10"/>
        <v>70.37096</v>
      </c>
      <c r="H13" s="76">
        <f t="shared" si="10"/>
        <v>0</v>
      </c>
      <c r="I13" s="76">
        <f t="shared" si="10"/>
        <v>0</v>
      </c>
      <c r="J13" s="76">
        <f t="shared" si="10"/>
        <v>504.7822</v>
      </c>
      <c r="K13" s="76">
        <f t="shared" si="10"/>
        <v>395.76643</v>
      </c>
      <c r="L13" s="76">
        <f t="shared" si="10"/>
        <v>16.90144</v>
      </c>
      <c r="M13" s="76">
        <f t="shared" si="10"/>
        <v>582.67451</v>
      </c>
      <c r="N13" s="76">
        <f t="shared" si="10"/>
        <v>148.96412</v>
      </c>
      <c r="O13" s="76">
        <f t="shared" si="10"/>
        <v>2597.66236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ht="30.0" customHeight="1">
      <c r="B15" s="10" t="s">
        <v>30</v>
      </c>
      <c r="C15" s="10" t="str">
        <f t="shared" ref="C15:O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BPR</v>
      </c>
      <c r="O15" s="10" t="str">
        <f t="shared" si="11"/>
        <v>TOTAL SISTEMA</v>
      </c>
    </row>
    <row r="16" ht="19.5" customHeight="1">
      <c r="B16" s="19" t="s">
        <v>390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</row>
    <row r="17" ht="19.5" customHeight="1">
      <c r="B17" s="26" t="s">
        <v>32</v>
      </c>
      <c r="C17" s="27">
        <f t="shared" ref="C17:O17" si="12">C16*C10</f>
        <v>361391.0488</v>
      </c>
      <c r="D17" s="27">
        <f t="shared" si="12"/>
        <v>493092.3515</v>
      </c>
      <c r="E17" s="27">
        <f t="shared" si="12"/>
        <v>404354.9762</v>
      </c>
      <c r="F17" s="27">
        <f t="shared" si="12"/>
        <v>275595.5368</v>
      </c>
      <c r="G17" s="27">
        <f t="shared" si="12"/>
        <v>277291.9025</v>
      </c>
      <c r="H17" s="27">
        <f t="shared" si="12"/>
        <v>203440.8183</v>
      </c>
      <c r="I17" s="27">
        <f t="shared" si="12"/>
        <v>83723.16358</v>
      </c>
      <c r="J17" s="27">
        <f t="shared" si="12"/>
        <v>176785.9984</v>
      </c>
      <c r="K17" s="27">
        <f t="shared" si="12"/>
        <v>1806.113061</v>
      </c>
      <c r="L17" s="27">
        <f t="shared" si="12"/>
        <v>183080.9546</v>
      </c>
      <c r="M17" s="27">
        <f t="shared" si="12"/>
        <v>36179.54902</v>
      </c>
      <c r="N17" s="27">
        <f t="shared" si="12"/>
        <v>61452.21123</v>
      </c>
      <c r="O17" s="27">
        <f t="shared" si="12"/>
        <v>2558194.624</v>
      </c>
    </row>
    <row r="18" ht="29.25" customHeight="1">
      <c r="B18" s="29" t="s">
        <v>391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</row>
    <row r="19" ht="21.0" customHeight="1">
      <c r="B19" s="26" t="s">
        <v>34</v>
      </c>
      <c r="C19" s="27">
        <f t="shared" ref="C19:O19" si="13">C9*C18</f>
        <v>421682.2933</v>
      </c>
      <c r="D19" s="27">
        <f t="shared" si="13"/>
        <v>905862.3269</v>
      </c>
      <c r="E19" s="27">
        <f t="shared" si="13"/>
        <v>581850.9444</v>
      </c>
      <c r="F19" s="27">
        <f t="shared" si="13"/>
        <v>339588.4252</v>
      </c>
      <c r="G19" s="27">
        <f t="shared" si="13"/>
        <v>236774.7771</v>
      </c>
      <c r="H19" s="27">
        <f t="shared" si="13"/>
        <v>183872.7342</v>
      </c>
      <c r="I19" s="27">
        <f t="shared" si="13"/>
        <v>72115.16078</v>
      </c>
      <c r="J19" s="27">
        <f t="shared" si="13"/>
        <v>171547.2308</v>
      </c>
      <c r="K19" s="27">
        <f t="shared" si="13"/>
        <v>2069.94956</v>
      </c>
      <c r="L19" s="27">
        <f t="shared" si="13"/>
        <v>160149.4111</v>
      </c>
      <c r="M19" s="27">
        <f t="shared" si="13"/>
        <v>83059.17938</v>
      </c>
      <c r="N19" s="27">
        <f t="shared" si="13"/>
        <v>0</v>
      </c>
      <c r="O19" s="27">
        <f t="shared" si="13"/>
        <v>3158572.433</v>
      </c>
    </row>
    <row r="20" ht="31.5" customHeight="1">
      <c r="B20" s="29" t="s">
        <v>392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R20" s="32"/>
    </row>
    <row r="21" ht="20.25" customHeight="1">
      <c r="B21" s="26" t="s">
        <v>36</v>
      </c>
      <c r="C21" s="27">
        <f t="shared" ref="C21:O21" si="14">C20*C4</f>
        <v>1654310.763</v>
      </c>
      <c r="D21" s="27">
        <f t="shared" si="14"/>
        <v>2386431.175</v>
      </c>
      <c r="E21" s="27">
        <f t="shared" si="14"/>
        <v>1957730.294</v>
      </c>
      <c r="F21" s="27">
        <f t="shared" si="14"/>
        <v>1399050.411</v>
      </c>
      <c r="G21" s="27">
        <f t="shared" si="14"/>
        <v>1186396.167</v>
      </c>
      <c r="H21" s="27">
        <f t="shared" si="14"/>
        <v>974583.1937</v>
      </c>
      <c r="I21" s="27">
        <f t="shared" si="14"/>
        <v>660185.9639</v>
      </c>
      <c r="J21" s="27">
        <f t="shared" si="14"/>
        <v>1076123.491</v>
      </c>
      <c r="K21" s="27">
        <f t="shared" si="14"/>
        <v>10365.28993</v>
      </c>
      <c r="L21" s="27">
        <f t="shared" si="14"/>
        <v>1133043.464</v>
      </c>
      <c r="M21" s="27">
        <f t="shared" si="14"/>
        <v>245514.6286</v>
      </c>
      <c r="N21" s="27">
        <f t="shared" si="14"/>
        <v>516509.7861</v>
      </c>
      <c r="O21" s="27">
        <f t="shared" si="14"/>
        <v>13200244.63</v>
      </c>
    </row>
    <row r="22" ht="32.25" customHeight="1">
      <c r="B22" s="29" t="s">
        <v>393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ht="42.75" customHeight="1">
      <c r="B24" s="23" t="s">
        <v>39</v>
      </c>
      <c r="C24" s="23" t="str">
        <f t="shared" ref="C24:O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BPR</v>
      </c>
      <c r="O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ht="29.25" customHeight="1">
      <c r="B26" s="39" t="s">
        <v>41</v>
      </c>
      <c r="C26" s="27">
        <f t="shared" ref="C26:O26" si="16">C5-C21</f>
        <v>6028094.642</v>
      </c>
      <c r="D26" s="27">
        <f t="shared" si="16"/>
        <v>9597324.291</v>
      </c>
      <c r="E26" s="27">
        <f t="shared" si="16"/>
        <v>7428456.232</v>
      </c>
      <c r="F26" s="27">
        <f t="shared" si="16"/>
        <v>5142618.829</v>
      </c>
      <c r="G26" s="27">
        <f t="shared" si="16"/>
        <v>3890200.786</v>
      </c>
      <c r="H26" s="27">
        <f t="shared" si="16"/>
        <v>3045189.824</v>
      </c>
      <c r="I26" s="27">
        <f t="shared" si="16"/>
        <v>1556134.67</v>
      </c>
      <c r="J26" s="27">
        <f t="shared" si="16"/>
        <v>3115483.739</v>
      </c>
      <c r="K26" s="27">
        <f t="shared" si="16"/>
        <v>54684.62712</v>
      </c>
      <c r="L26" s="27">
        <f t="shared" si="16"/>
        <v>3556897.448</v>
      </c>
      <c r="M26" s="27">
        <f t="shared" si="16"/>
        <v>390140.8748</v>
      </c>
      <c r="N26" s="27">
        <f t="shared" si="16"/>
        <v>409132.9679</v>
      </c>
      <c r="O26" s="27">
        <f t="shared" si="16"/>
        <v>44214358.93</v>
      </c>
    </row>
    <row r="27" ht="18.75" customHeight="1">
      <c r="B27" s="40" t="s">
        <v>42</v>
      </c>
      <c r="C27" s="41">
        <f t="shared" ref="C27:O27" si="17">C26/C17</f>
        <v>16.68025443</v>
      </c>
      <c r="D27" s="41">
        <f t="shared" si="17"/>
        <v>19.46354321</v>
      </c>
      <c r="E27" s="41">
        <f t="shared" si="17"/>
        <v>18.37112604</v>
      </c>
      <c r="F27" s="41">
        <f t="shared" si="17"/>
        <v>18.66002218</v>
      </c>
      <c r="G27" s="41">
        <f t="shared" si="17"/>
        <v>14.02926213</v>
      </c>
      <c r="H27" s="41">
        <f t="shared" si="17"/>
        <v>14.96843087</v>
      </c>
      <c r="I27" s="41">
        <f t="shared" si="17"/>
        <v>18.5866683</v>
      </c>
      <c r="J27" s="41">
        <f t="shared" si="17"/>
        <v>17.62291</v>
      </c>
      <c r="K27" s="41">
        <f t="shared" si="17"/>
        <v>30.27752154</v>
      </c>
      <c r="L27" s="41">
        <f t="shared" si="17"/>
        <v>19.42800362</v>
      </c>
      <c r="M27" s="41">
        <f t="shared" si="17"/>
        <v>10.78346429</v>
      </c>
      <c r="N27" s="41">
        <f t="shared" si="17"/>
        <v>6.657742003</v>
      </c>
      <c r="O27" s="41">
        <f t="shared" si="17"/>
        <v>17.28342266</v>
      </c>
    </row>
    <row r="28" ht="18.75" customHeight="1">
      <c r="B28" s="40" t="s">
        <v>43</v>
      </c>
      <c r="C28" s="41">
        <f t="shared" ref="C28:O28" si="18">((C26)/C10)*100</f>
        <v>48.37273784</v>
      </c>
      <c r="D28" s="41">
        <f t="shared" si="18"/>
        <v>56.44427531</v>
      </c>
      <c r="E28" s="41">
        <f t="shared" si="18"/>
        <v>53.27626551</v>
      </c>
      <c r="F28" s="41">
        <f t="shared" si="18"/>
        <v>54.11406431</v>
      </c>
      <c r="G28" s="41">
        <f t="shared" si="18"/>
        <v>40.68486017</v>
      </c>
      <c r="H28" s="41">
        <f t="shared" si="18"/>
        <v>43.40844952</v>
      </c>
      <c r="I28" s="41">
        <f t="shared" si="18"/>
        <v>53.90133807</v>
      </c>
      <c r="J28" s="41">
        <f t="shared" si="18"/>
        <v>51.10643899</v>
      </c>
      <c r="K28" s="41">
        <f t="shared" si="18"/>
        <v>87.80481247</v>
      </c>
      <c r="L28" s="41">
        <f t="shared" si="18"/>
        <v>56.34121049</v>
      </c>
      <c r="M28" s="41">
        <f t="shared" si="18"/>
        <v>31.27204643</v>
      </c>
      <c r="N28" s="41">
        <f t="shared" si="18"/>
        <v>19.30745181</v>
      </c>
      <c r="O28" s="41">
        <f t="shared" si="18"/>
        <v>50.12192571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ht="28.5" customHeight="1">
      <c r="B30" s="39" t="s">
        <v>45</v>
      </c>
      <c r="C30" s="27">
        <f t="shared" ref="C30:O30" si="19">C6-(0.4*C7)+C19-C21</f>
        <v>1905341.154</v>
      </c>
      <c r="D30" s="27">
        <f t="shared" si="19"/>
        <v>3680348.451</v>
      </c>
      <c r="E30" s="27">
        <f t="shared" si="19"/>
        <v>1108765.402</v>
      </c>
      <c r="F30" s="27">
        <f t="shared" si="19"/>
        <v>901344.336</v>
      </c>
      <c r="G30" s="27">
        <f t="shared" si="19"/>
        <v>1515757.323</v>
      </c>
      <c r="H30" s="27">
        <f t="shared" si="19"/>
        <v>1489070.055</v>
      </c>
      <c r="I30" s="27">
        <f t="shared" si="19"/>
        <v>237566.6906</v>
      </c>
      <c r="J30" s="27">
        <f t="shared" si="19"/>
        <v>755849.934</v>
      </c>
      <c r="K30" s="27">
        <f t="shared" si="19"/>
        <v>54340.82355</v>
      </c>
      <c r="L30" s="27">
        <f t="shared" si="19"/>
        <v>680935.0134</v>
      </c>
      <c r="M30" s="27">
        <f t="shared" si="19"/>
        <v>200347.6102</v>
      </c>
      <c r="N30" s="27">
        <f t="shared" si="19"/>
        <v>97306.21005</v>
      </c>
      <c r="O30" s="27">
        <f t="shared" si="19"/>
        <v>12626973</v>
      </c>
    </row>
    <row r="31" ht="18.75" customHeight="1">
      <c r="B31" s="40" t="s">
        <v>42</v>
      </c>
      <c r="C31" s="41">
        <f t="shared" ref="C31:O31" si="20">C30/C17</f>
        <v>5.272242244</v>
      </c>
      <c r="D31" s="41">
        <f t="shared" si="20"/>
        <v>7.463811677</v>
      </c>
      <c r="E31" s="41">
        <f t="shared" si="20"/>
        <v>2.742059495</v>
      </c>
      <c r="F31" s="41">
        <f t="shared" si="20"/>
        <v>3.270533138</v>
      </c>
      <c r="G31" s="41">
        <f t="shared" si="20"/>
        <v>5.466287727</v>
      </c>
      <c r="H31" s="41">
        <f t="shared" si="20"/>
        <v>7.319426198</v>
      </c>
      <c r="I31" s="41">
        <f t="shared" si="20"/>
        <v>2.837526443</v>
      </c>
      <c r="J31" s="41">
        <f t="shared" si="20"/>
        <v>4.275507906</v>
      </c>
      <c r="K31" s="41">
        <f t="shared" si="20"/>
        <v>30.08716603</v>
      </c>
      <c r="L31" s="41">
        <f t="shared" si="20"/>
        <v>3.719311028</v>
      </c>
      <c r="M31" s="41">
        <f t="shared" si="20"/>
        <v>5.5375928</v>
      </c>
      <c r="N31" s="41">
        <f t="shared" si="20"/>
        <v>1.583445219</v>
      </c>
      <c r="O31" s="41">
        <f t="shared" si="20"/>
        <v>4.935892244</v>
      </c>
    </row>
    <row r="32" ht="18.75" customHeight="1">
      <c r="B32" s="40" t="s">
        <v>43</v>
      </c>
      <c r="C32" s="41">
        <f t="shared" ref="C32:O32" si="21">((C30/C10)*100)</f>
        <v>15.28950251</v>
      </c>
      <c r="D32" s="41">
        <f t="shared" si="21"/>
        <v>21.64505386</v>
      </c>
      <c r="E32" s="41">
        <f t="shared" si="21"/>
        <v>7.951972536</v>
      </c>
      <c r="F32" s="41">
        <f t="shared" si="21"/>
        <v>9.484546101</v>
      </c>
      <c r="G32" s="41">
        <f t="shared" si="21"/>
        <v>15.85223441</v>
      </c>
      <c r="H32" s="41">
        <f t="shared" si="21"/>
        <v>21.22633598</v>
      </c>
      <c r="I32" s="41">
        <f t="shared" si="21"/>
        <v>8.228826685</v>
      </c>
      <c r="J32" s="41">
        <f t="shared" si="21"/>
        <v>12.39897293</v>
      </c>
      <c r="K32" s="41">
        <f t="shared" si="21"/>
        <v>87.2527815</v>
      </c>
      <c r="L32" s="41">
        <f t="shared" si="21"/>
        <v>10.78600198</v>
      </c>
      <c r="M32" s="41">
        <f t="shared" si="21"/>
        <v>16.05901912</v>
      </c>
      <c r="N32" s="41">
        <f t="shared" si="21"/>
        <v>4.591991134</v>
      </c>
      <c r="O32" s="41">
        <f t="shared" si="21"/>
        <v>14.31408751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A72" s="7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A78" s="7"/>
      <c r="B78" s="51" t="s">
        <v>48</v>
      </c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14.29"/>
    <col customWidth="1" min="4" max="4" width="13.43"/>
    <col customWidth="1" min="5" max="6" width="13.71"/>
    <col customWidth="1" min="7" max="7" width="15.71"/>
    <col customWidth="1" min="8" max="8" width="13.57"/>
    <col customWidth="1" min="9" max="9" width="12.43"/>
    <col customWidth="1" min="10" max="10" width="14.14"/>
    <col customWidth="1" hidden="1" min="11" max="11" width="8.71"/>
    <col customWidth="1" min="12" max="12" width="0.14"/>
    <col customWidth="1" min="13" max="16" width="14.14"/>
    <col customWidth="1" min="17" max="17" width="19.71"/>
    <col customWidth="1" min="18" max="18" width="11.57"/>
    <col customWidth="1" min="19" max="19" width="12.0"/>
    <col customWidth="1" min="20" max="28" width="11.71"/>
    <col customWidth="1" min="29" max="33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2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11" t="s">
        <v>19</v>
      </c>
    </row>
    <row r="4" ht="18.0" customHeight="1">
      <c r="A4" s="7"/>
      <c r="B4" s="12" t="s">
        <v>20</v>
      </c>
      <c r="C4" s="54">
        <f t="shared" ref="C4:Q4" si="1">+S4</f>
        <v>27010189.37</v>
      </c>
      <c r="D4" s="54">
        <f t="shared" si="1"/>
        <v>29306282.8</v>
      </c>
      <c r="E4" s="54">
        <f t="shared" si="1"/>
        <v>36818314.38</v>
      </c>
      <c r="F4" s="54">
        <f t="shared" si="1"/>
        <v>23236551</v>
      </c>
      <c r="G4" s="54">
        <f t="shared" si="1"/>
        <v>20653927.64</v>
      </c>
      <c r="H4" s="54">
        <f t="shared" si="1"/>
        <v>12949522.08</v>
      </c>
      <c r="I4" s="54">
        <f t="shared" si="1"/>
        <v>10851596.87</v>
      </c>
      <c r="J4" s="54">
        <f t="shared" si="1"/>
        <v>14169013.8</v>
      </c>
      <c r="K4" s="54">
        <f t="shared" si="1"/>
        <v>176399.3655</v>
      </c>
      <c r="L4" s="54">
        <f t="shared" si="1"/>
        <v>549839.3203</v>
      </c>
      <c r="M4" s="54">
        <f t="shared" si="1"/>
        <v>14884610.49</v>
      </c>
      <c r="N4" s="54">
        <f t="shared" si="1"/>
        <v>3818688.552</v>
      </c>
      <c r="O4" s="54">
        <f t="shared" si="1"/>
        <v>17054996.64</v>
      </c>
      <c r="P4" s="54">
        <f t="shared" si="1"/>
        <v>9036644.272</v>
      </c>
      <c r="Q4" s="54">
        <f t="shared" si="1"/>
        <v>220516576.6</v>
      </c>
      <c r="S4" s="58">
        <v>2.7010189374590002E7</v>
      </c>
      <c r="T4" s="58">
        <v>2.930628280345E7</v>
      </c>
      <c r="U4" s="58">
        <v>3.681831438323E7</v>
      </c>
      <c r="V4" s="58">
        <v>2.323655100082E7</v>
      </c>
      <c r="W4" s="58">
        <v>2.065392764423E7</v>
      </c>
      <c r="X4" s="58">
        <v>1.294952208244E7</v>
      </c>
      <c r="Y4" s="58">
        <v>1.08515968676E7</v>
      </c>
      <c r="Z4" s="58">
        <v>1.416901380433E7</v>
      </c>
      <c r="AA4" s="58">
        <v>176399.36547</v>
      </c>
      <c r="AB4" s="58">
        <v>549839.32032</v>
      </c>
      <c r="AC4" s="58">
        <v>1.488461048526E7</v>
      </c>
      <c r="AD4" s="58">
        <v>3818688.55236</v>
      </c>
      <c r="AE4" s="58">
        <v>1.705499663883E7</v>
      </c>
      <c r="AF4" s="58">
        <v>9036644.27242</v>
      </c>
      <c r="AG4" s="58">
        <v>2.2051657659535E8</v>
      </c>
    </row>
    <row r="5" ht="18.0" customHeight="1">
      <c r="A5" s="7"/>
      <c r="B5" s="12" t="s">
        <v>21</v>
      </c>
      <c r="C5" s="14">
        <f t="shared" ref="C5:Q5" si="2">C6+C8-(C7*0.4)-(C9*0.3)</f>
        <v>5899252.481</v>
      </c>
      <c r="D5" s="14">
        <f t="shared" si="2"/>
        <v>7797877.85</v>
      </c>
      <c r="E5" s="14">
        <f t="shared" si="2"/>
        <v>7300345.154</v>
      </c>
      <c r="F5" s="14">
        <f t="shared" si="2"/>
        <v>4397921.885</v>
      </c>
      <c r="G5" s="14">
        <f t="shared" si="2"/>
        <v>4143760.589</v>
      </c>
      <c r="H5" s="14">
        <f t="shared" si="2"/>
        <v>1846885.072</v>
      </c>
      <c r="I5" s="14">
        <f t="shared" si="2"/>
        <v>1870445.771</v>
      </c>
      <c r="J5" s="14">
        <f t="shared" si="2"/>
        <v>2110304.446</v>
      </c>
      <c r="K5" s="14">
        <f t="shared" si="2"/>
        <v>39693.04411</v>
      </c>
      <c r="L5" s="14">
        <f t="shared" si="2"/>
        <v>96113.55838</v>
      </c>
      <c r="M5" s="14">
        <f t="shared" si="2"/>
        <v>2224607.186</v>
      </c>
      <c r="N5" s="14">
        <f t="shared" si="2"/>
        <v>401603.5604</v>
      </c>
      <c r="O5" s="14">
        <f t="shared" si="2"/>
        <v>2034774.195</v>
      </c>
      <c r="P5" s="14">
        <f t="shared" si="2"/>
        <v>507051.4125</v>
      </c>
      <c r="Q5" s="15">
        <f t="shared" si="2"/>
        <v>40670636.2</v>
      </c>
      <c r="S5" s="59">
        <v>2954393.1470100004</v>
      </c>
      <c r="T5" s="59">
        <v>5380451.978060001</v>
      </c>
      <c r="U5" s="59">
        <v>3911809.88887</v>
      </c>
      <c r="V5" s="59">
        <v>3091318.65288</v>
      </c>
      <c r="W5" s="59">
        <v>2448418.5408699997</v>
      </c>
      <c r="X5" s="59">
        <v>948305.65677</v>
      </c>
      <c r="Y5" s="59">
        <v>900591.3607000001</v>
      </c>
      <c r="Z5" s="59">
        <v>736217.17663</v>
      </c>
      <c r="AA5" s="59">
        <v>51711.75969</v>
      </c>
      <c r="AB5" s="59">
        <v>71602.47869</v>
      </c>
      <c r="AC5" s="59">
        <v>809791.19561</v>
      </c>
      <c r="AD5" s="59">
        <v>220938.83571</v>
      </c>
      <c r="AE5" s="59">
        <v>865334.4392200001</v>
      </c>
      <c r="AF5" s="59">
        <v>465911.37311</v>
      </c>
      <c r="AG5" s="59">
        <v>2.285679648382E7</v>
      </c>
    </row>
    <row r="6" ht="18.0" customHeight="1">
      <c r="A6" s="7"/>
      <c r="B6" s="17" t="s">
        <v>22</v>
      </c>
      <c r="C6" s="18">
        <f t="shared" ref="C6:Q6" si="3">+S5</f>
        <v>2954393.147</v>
      </c>
      <c r="D6" s="18">
        <f t="shared" si="3"/>
        <v>5380451.978</v>
      </c>
      <c r="E6" s="18">
        <f t="shared" si="3"/>
        <v>3911809.889</v>
      </c>
      <c r="F6" s="18">
        <f t="shared" si="3"/>
        <v>3091318.653</v>
      </c>
      <c r="G6" s="18">
        <f t="shared" si="3"/>
        <v>2448418.541</v>
      </c>
      <c r="H6" s="18">
        <f t="shared" si="3"/>
        <v>948305.6568</v>
      </c>
      <c r="I6" s="18">
        <f t="shared" si="3"/>
        <v>900591.3607</v>
      </c>
      <c r="J6" s="18">
        <f t="shared" si="3"/>
        <v>736217.1766</v>
      </c>
      <c r="K6" s="18">
        <f t="shared" si="3"/>
        <v>51711.75969</v>
      </c>
      <c r="L6" s="18">
        <f t="shared" si="3"/>
        <v>71602.47869</v>
      </c>
      <c r="M6" s="18">
        <f t="shared" si="3"/>
        <v>809791.1956</v>
      </c>
      <c r="N6" s="18">
        <f t="shared" si="3"/>
        <v>220938.8357</v>
      </c>
      <c r="O6" s="18">
        <f t="shared" si="3"/>
        <v>865334.4392</v>
      </c>
      <c r="P6" s="18">
        <f t="shared" si="3"/>
        <v>465911.3731</v>
      </c>
      <c r="Q6" s="18">
        <f t="shared" si="3"/>
        <v>22856796.48</v>
      </c>
      <c r="S6" s="60">
        <v>1954693.53436</v>
      </c>
      <c r="T6" s="60">
        <v>2939189.4330300004</v>
      </c>
      <c r="U6" s="60">
        <v>2344085.46917</v>
      </c>
      <c r="V6" s="60">
        <v>1590260.87091</v>
      </c>
      <c r="W6" s="60">
        <v>1249400.8395</v>
      </c>
      <c r="X6" s="60">
        <v>461948.46839999995</v>
      </c>
      <c r="Y6" s="60">
        <v>338218.95626</v>
      </c>
      <c r="Z6" s="60">
        <v>515872.48825</v>
      </c>
      <c r="AA6" s="60">
        <v>41072.35609</v>
      </c>
      <c r="AB6" s="60">
        <v>63623.93424</v>
      </c>
      <c r="AC6" s="60">
        <v>398963.70119</v>
      </c>
      <c r="AD6" s="60">
        <v>120959.76553</v>
      </c>
      <c r="AE6" s="60">
        <v>357718.65314999997</v>
      </c>
      <c r="AF6" s="60">
        <v>113087.55606999999</v>
      </c>
      <c r="AG6" s="60">
        <v>1.248909602615E7</v>
      </c>
    </row>
    <row r="7" ht="18.0" customHeight="1">
      <c r="A7" s="7"/>
      <c r="B7" s="19" t="s">
        <v>23</v>
      </c>
      <c r="C7" s="18">
        <f t="shared" ref="C7:Q7" si="4">+S6</f>
        <v>1954693.534</v>
      </c>
      <c r="D7" s="18">
        <f t="shared" si="4"/>
        <v>2939189.433</v>
      </c>
      <c r="E7" s="18">
        <f t="shared" si="4"/>
        <v>2344085.469</v>
      </c>
      <c r="F7" s="18">
        <f t="shared" si="4"/>
        <v>1590260.871</v>
      </c>
      <c r="G7" s="18">
        <f t="shared" si="4"/>
        <v>1249400.84</v>
      </c>
      <c r="H7" s="18">
        <f t="shared" si="4"/>
        <v>461948.4684</v>
      </c>
      <c r="I7" s="18">
        <f t="shared" si="4"/>
        <v>338218.9563</v>
      </c>
      <c r="J7" s="18">
        <f t="shared" si="4"/>
        <v>515872.4883</v>
      </c>
      <c r="K7" s="18">
        <f t="shared" si="4"/>
        <v>41072.35609</v>
      </c>
      <c r="L7" s="18">
        <f t="shared" si="4"/>
        <v>63623.93424</v>
      </c>
      <c r="M7" s="18">
        <f t="shared" si="4"/>
        <v>398963.7012</v>
      </c>
      <c r="N7" s="18">
        <f t="shared" si="4"/>
        <v>120959.7655</v>
      </c>
      <c r="O7" s="18">
        <f t="shared" si="4"/>
        <v>357718.6532</v>
      </c>
      <c r="P7" s="18">
        <f t="shared" si="4"/>
        <v>113087.5561</v>
      </c>
      <c r="Q7" s="18">
        <f t="shared" si="4"/>
        <v>12489096.03</v>
      </c>
      <c r="S7" s="59">
        <v>4131212.10446</v>
      </c>
      <c r="T7" s="59">
        <v>4119737.2138</v>
      </c>
      <c r="U7" s="59">
        <v>4849669.77544</v>
      </c>
      <c r="V7" s="59">
        <v>2359250.9219899997</v>
      </c>
      <c r="W7" s="59">
        <v>2466706.9983800002</v>
      </c>
      <c r="X7" s="59">
        <v>1265480.95822</v>
      </c>
      <c r="Y7" s="59">
        <v>1247788.49761</v>
      </c>
      <c r="Z7" s="59">
        <v>1651422.9111600001</v>
      </c>
      <c r="AA7" s="59">
        <v>6212.99046</v>
      </c>
      <c r="AB7" s="59">
        <v>62660.86582</v>
      </c>
      <c r="AC7" s="59">
        <v>1688171.2513599999</v>
      </c>
      <c r="AD7" s="59">
        <v>267858.74165</v>
      </c>
      <c r="AE7" s="59">
        <v>1475832.79925</v>
      </c>
      <c r="AF7" s="59">
        <v>123384.14914</v>
      </c>
      <c r="AG7" s="59">
        <v>2.5715390178740002E7</v>
      </c>
    </row>
    <row r="8" ht="18.0" customHeight="1">
      <c r="A8" s="7"/>
      <c r="B8" s="17" t="s">
        <v>24</v>
      </c>
      <c r="C8" s="18">
        <f t="shared" ref="C8:Q8" si="5">+S7</f>
        <v>4131212.104</v>
      </c>
      <c r="D8" s="18">
        <f t="shared" si="5"/>
        <v>4119737.214</v>
      </c>
      <c r="E8" s="18">
        <f t="shared" si="5"/>
        <v>4849669.775</v>
      </c>
      <c r="F8" s="18">
        <f t="shared" si="5"/>
        <v>2359250.922</v>
      </c>
      <c r="G8" s="18">
        <f t="shared" si="5"/>
        <v>2466706.998</v>
      </c>
      <c r="H8" s="18">
        <f t="shared" si="5"/>
        <v>1265480.958</v>
      </c>
      <c r="I8" s="18">
        <f t="shared" si="5"/>
        <v>1247788.498</v>
      </c>
      <c r="J8" s="18">
        <f t="shared" si="5"/>
        <v>1651422.911</v>
      </c>
      <c r="K8" s="18">
        <f t="shared" si="5"/>
        <v>6212.99046</v>
      </c>
      <c r="L8" s="18">
        <f t="shared" si="5"/>
        <v>62660.86582</v>
      </c>
      <c r="M8" s="18">
        <f t="shared" si="5"/>
        <v>1688171.251</v>
      </c>
      <c r="N8" s="18">
        <f t="shared" si="5"/>
        <v>267858.7417</v>
      </c>
      <c r="O8" s="18">
        <f t="shared" si="5"/>
        <v>1475832.799</v>
      </c>
      <c r="P8" s="18">
        <f t="shared" si="5"/>
        <v>123384.1491</v>
      </c>
      <c r="Q8" s="18">
        <f t="shared" si="5"/>
        <v>25715390.18</v>
      </c>
      <c r="S8" s="60">
        <v>1348251.19058</v>
      </c>
      <c r="T8" s="60">
        <v>1755451.89614</v>
      </c>
      <c r="U8" s="60">
        <v>1745001.07464</v>
      </c>
      <c r="V8" s="60">
        <v>1388477.8051099998</v>
      </c>
      <c r="W8" s="60">
        <v>905348.71611</v>
      </c>
      <c r="X8" s="60">
        <v>607073.8507300001</v>
      </c>
      <c r="Y8" s="60">
        <v>475488.34952</v>
      </c>
      <c r="Z8" s="60">
        <v>236622.15505</v>
      </c>
      <c r="AA8" s="60">
        <v>6009.21202</v>
      </c>
      <c r="AB8" s="60">
        <v>42334.041450000004</v>
      </c>
      <c r="AC8" s="60">
        <v>379232.60234</v>
      </c>
      <c r="AD8" s="60">
        <v>129367.03575</v>
      </c>
      <c r="AE8" s="60">
        <v>544351.94033</v>
      </c>
      <c r="AF8" s="60">
        <v>123363.62439</v>
      </c>
      <c r="AG8" s="60">
        <v>9686373.49416</v>
      </c>
    </row>
    <row r="9" ht="18.0" customHeight="1">
      <c r="A9" s="7"/>
      <c r="B9" s="19" t="s">
        <v>25</v>
      </c>
      <c r="C9" s="18">
        <f t="shared" ref="C9:Q9" si="6">+S8</f>
        <v>1348251.191</v>
      </c>
      <c r="D9" s="18">
        <f t="shared" si="6"/>
        <v>1755451.896</v>
      </c>
      <c r="E9" s="18">
        <f t="shared" si="6"/>
        <v>1745001.075</v>
      </c>
      <c r="F9" s="18">
        <f t="shared" si="6"/>
        <v>1388477.805</v>
      </c>
      <c r="G9" s="18">
        <f t="shared" si="6"/>
        <v>905348.7161</v>
      </c>
      <c r="H9" s="18">
        <f t="shared" si="6"/>
        <v>607073.8507</v>
      </c>
      <c r="I9" s="18">
        <f t="shared" si="6"/>
        <v>475488.3495</v>
      </c>
      <c r="J9" s="18">
        <f t="shared" si="6"/>
        <v>236622.1551</v>
      </c>
      <c r="K9" s="18">
        <f t="shared" si="6"/>
        <v>6009.21202</v>
      </c>
      <c r="L9" s="18">
        <f t="shared" si="6"/>
        <v>42334.04145</v>
      </c>
      <c r="M9" s="18">
        <f t="shared" si="6"/>
        <v>379232.6023</v>
      </c>
      <c r="N9" s="18">
        <f t="shared" si="6"/>
        <v>129367.0358</v>
      </c>
      <c r="O9" s="18">
        <f t="shared" si="6"/>
        <v>544351.9403</v>
      </c>
      <c r="P9" s="18">
        <f t="shared" si="6"/>
        <v>123363.6244</v>
      </c>
      <c r="Q9" s="18">
        <f t="shared" si="6"/>
        <v>9686373.494</v>
      </c>
      <c r="S9" s="60">
        <v>4277358.05384</v>
      </c>
      <c r="T9" s="60">
        <v>3981248.54499</v>
      </c>
      <c r="U9" s="60">
        <v>4739935.60166</v>
      </c>
      <c r="V9" s="60">
        <v>4376184.37906</v>
      </c>
      <c r="W9" s="60">
        <v>3457298.71259</v>
      </c>
      <c r="X9" s="60">
        <v>1699399.21347</v>
      </c>
      <c r="Y9" s="60">
        <v>1218491.5081800001</v>
      </c>
      <c r="Z9" s="60">
        <v>8240.568</v>
      </c>
      <c r="AA9" s="60">
        <v>27169.19525</v>
      </c>
      <c r="AB9" s="60">
        <v>9739.045269999999</v>
      </c>
      <c r="AC9" s="60">
        <v>780865.55314</v>
      </c>
      <c r="AD9" s="60">
        <v>491682.92725</v>
      </c>
      <c r="AE9" s="60">
        <v>2502643.66215</v>
      </c>
      <c r="AF9" s="60">
        <v>21048.34911</v>
      </c>
      <c r="AG9" s="60">
        <v>2.759130531396E7</v>
      </c>
    </row>
    <row r="10" ht="18.0" customHeight="1">
      <c r="A10" s="7"/>
      <c r="B10" s="12" t="s">
        <v>26</v>
      </c>
      <c r="C10" s="14">
        <f t="shared" ref="C10:Q10" si="7">SUM(C11:C13)</f>
        <v>11213905.65</v>
      </c>
      <c r="D10" s="14">
        <f t="shared" si="7"/>
        <v>12217447.77</v>
      </c>
      <c r="E10" s="14">
        <f t="shared" si="7"/>
        <v>14288535.23</v>
      </c>
      <c r="F10" s="14">
        <f t="shared" si="7"/>
        <v>8714307.357</v>
      </c>
      <c r="G10" s="14">
        <f t="shared" si="7"/>
        <v>7827909.466</v>
      </c>
      <c r="H10" s="14">
        <f t="shared" si="7"/>
        <v>3886002.136</v>
      </c>
      <c r="I10" s="14">
        <f t="shared" si="7"/>
        <v>2852453.384</v>
      </c>
      <c r="J10" s="14">
        <f t="shared" si="7"/>
        <v>3160790.53</v>
      </c>
      <c r="K10" s="14">
        <f t="shared" si="7"/>
        <v>45960.13787</v>
      </c>
      <c r="L10" s="14">
        <f t="shared" si="7"/>
        <v>11868.82719</v>
      </c>
      <c r="M10" s="14">
        <f t="shared" si="7"/>
        <v>4751960.849</v>
      </c>
      <c r="N10" s="14">
        <f t="shared" si="7"/>
        <v>907311.1931</v>
      </c>
      <c r="O10" s="14">
        <f t="shared" si="7"/>
        <v>4412885.972</v>
      </c>
      <c r="P10" s="14">
        <f t="shared" si="7"/>
        <v>1956565.805</v>
      </c>
      <c r="Q10" s="15">
        <f t="shared" si="7"/>
        <v>76247904.31</v>
      </c>
      <c r="S10" s="60">
        <v>6923368.64542</v>
      </c>
      <c r="T10" s="60">
        <v>8234871.79124</v>
      </c>
      <c r="U10" s="60">
        <v>9511440.55314</v>
      </c>
      <c r="V10" s="60">
        <v>4329350.72588</v>
      </c>
      <c r="W10" s="60">
        <v>4364938.59342</v>
      </c>
      <c r="X10" s="60">
        <v>2184447.5381199997</v>
      </c>
      <c r="Y10" s="60">
        <v>1632921.40423</v>
      </c>
      <c r="Z10" s="60">
        <v>3149598.45371</v>
      </c>
      <c r="AA10" s="60">
        <v>18752.51523</v>
      </c>
      <c r="AB10" s="60">
        <v>2129.78192</v>
      </c>
      <c r="AC10" s="60">
        <v>3968556.08706</v>
      </c>
      <c r="AD10" s="60">
        <v>412609.77268</v>
      </c>
      <c r="AE10" s="60">
        <v>1908091.1753699998</v>
      </c>
      <c r="AF10" s="60">
        <v>1931819.40197</v>
      </c>
      <c r="AG10" s="60">
        <v>4.8572896439389996E7</v>
      </c>
    </row>
    <row r="11" ht="18.0" customHeight="1">
      <c r="A11" s="7"/>
      <c r="B11" s="17" t="s">
        <v>27</v>
      </c>
      <c r="C11" s="18">
        <f t="shared" ref="C11:Q11" si="8">+S9</f>
        <v>4277358.054</v>
      </c>
      <c r="D11" s="18">
        <f t="shared" si="8"/>
        <v>3981248.545</v>
      </c>
      <c r="E11" s="18">
        <f t="shared" si="8"/>
        <v>4739935.602</v>
      </c>
      <c r="F11" s="18">
        <f t="shared" si="8"/>
        <v>4376184.379</v>
      </c>
      <c r="G11" s="18">
        <f t="shared" si="8"/>
        <v>3457298.713</v>
      </c>
      <c r="H11" s="18">
        <f t="shared" si="8"/>
        <v>1699399.213</v>
      </c>
      <c r="I11" s="18">
        <f t="shared" si="8"/>
        <v>1218491.508</v>
      </c>
      <c r="J11" s="18">
        <f t="shared" si="8"/>
        <v>8240.568</v>
      </c>
      <c r="K11" s="18">
        <f t="shared" si="8"/>
        <v>27169.19525</v>
      </c>
      <c r="L11" s="18">
        <f t="shared" si="8"/>
        <v>9739.04527</v>
      </c>
      <c r="M11" s="18">
        <f t="shared" si="8"/>
        <v>780865.5531</v>
      </c>
      <c r="N11" s="18">
        <f t="shared" si="8"/>
        <v>491682.9273</v>
      </c>
      <c r="O11" s="18">
        <f t="shared" si="8"/>
        <v>2502643.662</v>
      </c>
      <c r="P11" s="18">
        <f t="shared" si="8"/>
        <v>21048.34911</v>
      </c>
      <c r="Q11" s="18">
        <f t="shared" si="8"/>
        <v>27591305.31</v>
      </c>
      <c r="S11" s="60">
        <v>13178.94622</v>
      </c>
      <c r="T11" s="60">
        <v>1327.43581</v>
      </c>
      <c r="U11" s="60">
        <v>37159.07961</v>
      </c>
      <c r="V11" s="60">
        <v>8772.25245</v>
      </c>
      <c r="W11" s="60">
        <v>5672.159769999999</v>
      </c>
      <c r="X11" s="60">
        <v>2155.3843199999997</v>
      </c>
      <c r="Y11" s="60">
        <v>1040.47118</v>
      </c>
      <c r="Z11" s="60">
        <v>2951.508</v>
      </c>
      <c r="AA11" s="60">
        <v>38.42739</v>
      </c>
      <c r="AB11" s="60">
        <v>0.0</v>
      </c>
      <c r="AC11" s="60">
        <v>2539.20865</v>
      </c>
      <c r="AD11" s="60">
        <v>3018.4931800000004</v>
      </c>
      <c r="AE11" s="60">
        <v>2151.1342</v>
      </c>
      <c r="AF11" s="60">
        <v>3698.0537000000004</v>
      </c>
      <c r="AG11" s="60">
        <v>83702.55448</v>
      </c>
    </row>
    <row r="12" ht="18.0" customHeight="1">
      <c r="A12" s="7"/>
      <c r="B12" s="17" t="s">
        <v>28</v>
      </c>
      <c r="C12" s="18">
        <f t="shared" ref="C12:Q12" si="9">+S10</f>
        <v>6923368.645</v>
      </c>
      <c r="D12" s="18">
        <f t="shared" si="9"/>
        <v>8234871.791</v>
      </c>
      <c r="E12" s="18">
        <f t="shared" si="9"/>
        <v>9511440.553</v>
      </c>
      <c r="F12" s="18">
        <f t="shared" si="9"/>
        <v>4329350.726</v>
      </c>
      <c r="G12" s="18">
        <f t="shared" si="9"/>
        <v>4364938.593</v>
      </c>
      <c r="H12" s="18">
        <f t="shared" si="9"/>
        <v>2184447.538</v>
      </c>
      <c r="I12" s="18">
        <f t="shared" si="9"/>
        <v>1632921.404</v>
      </c>
      <c r="J12" s="18">
        <f t="shared" si="9"/>
        <v>3149598.454</v>
      </c>
      <c r="K12" s="18">
        <f t="shared" si="9"/>
        <v>18752.51523</v>
      </c>
      <c r="L12" s="18">
        <f t="shared" si="9"/>
        <v>2129.78192</v>
      </c>
      <c r="M12" s="18">
        <f t="shared" si="9"/>
        <v>3968556.087</v>
      </c>
      <c r="N12" s="18">
        <f t="shared" si="9"/>
        <v>412609.7727</v>
      </c>
      <c r="O12" s="18">
        <f t="shared" si="9"/>
        <v>1908091.175</v>
      </c>
      <c r="P12" s="18">
        <f t="shared" si="9"/>
        <v>1931819.402</v>
      </c>
      <c r="Q12" s="18">
        <f t="shared" si="9"/>
        <v>48572896.44</v>
      </c>
    </row>
    <row r="13" ht="20.25" customHeight="1">
      <c r="A13" s="7"/>
      <c r="B13" s="17" t="s">
        <v>69</v>
      </c>
      <c r="C13" s="18">
        <f t="shared" ref="C13:Q13" si="10">+S11</f>
        <v>13178.94622</v>
      </c>
      <c r="D13" s="18">
        <f t="shared" si="10"/>
        <v>1327.43581</v>
      </c>
      <c r="E13" s="18">
        <f t="shared" si="10"/>
        <v>37159.07961</v>
      </c>
      <c r="F13" s="18">
        <f t="shared" si="10"/>
        <v>8772.25245</v>
      </c>
      <c r="G13" s="18">
        <f t="shared" si="10"/>
        <v>5672.15977</v>
      </c>
      <c r="H13" s="18">
        <f t="shared" si="10"/>
        <v>2155.38432</v>
      </c>
      <c r="I13" s="18">
        <f t="shared" si="10"/>
        <v>1040.47118</v>
      </c>
      <c r="J13" s="18">
        <f t="shared" si="10"/>
        <v>2951.508</v>
      </c>
      <c r="K13" s="18">
        <f t="shared" si="10"/>
        <v>38.42739</v>
      </c>
      <c r="L13" s="18">
        <f t="shared" si="10"/>
        <v>0</v>
      </c>
      <c r="M13" s="18">
        <f t="shared" si="10"/>
        <v>2539.20865</v>
      </c>
      <c r="N13" s="18">
        <f t="shared" si="10"/>
        <v>3018.49318</v>
      </c>
      <c r="O13" s="18">
        <f t="shared" si="10"/>
        <v>2151.1342</v>
      </c>
      <c r="P13" s="18">
        <f t="shared" si="10"/>
        <v>3698.0537</v>
      </c>
      <c r="Q13" s="18">
        <f t="shared" si="10"/>
        <v>83702.55448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Q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BDB</v>
      </c>
      <c r="M15" s="10" t="str">
        <f t="shared" si="11"/>
        <v>BIE</v>
      </c>
      <c r="N15" s="10" t="str">
        <f t="shared" si="11"/>
        <v>BFO</v>
      </c>
      <c r="O15" s="10" t="str">
        <f t="shared" si="11"/>
        <v>BFS</v>
      </c>
      <c r="P15" s="10" t="str">
        <f t="shared" si="11"/>
        <v>BPR</v>
      </c>
      <c r="Q15" s="23" t="str">
        <f t="shared" si="11"/>
        <v>SISTEMA BMU
</v>
      </c>
    </row>
    <row r="16" ht="19.5" customHeight="1">
      <c r="B16" s="19" t="s">
        <v>70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>
        <v>0.029</v>
      </c>
    </row>
    <row r="17" ht="19.5" customHeight="1">
      <c r="B17" s="26" t="s">
        <v>32</v>
      </c>
      <c r="C17" s="27">
        <f t="shared" ref="C17:Q17" si="12">C16*C10</f>
        <v>325203.2637</v>
      </c>
      <c r="D17" s="27">
        <f t="shared" si="12"/>
        <v>354305.9854</v>
      </c>
      <c r="E17" s="27">
        <f t="shared" si="12"/>
        <v>414367.5218</v>
      </c>
      <c r="F17" s="27">
        <f t="shared" si="12"/>
        <v>252714.9134</v>
      </c>
      <c r="G17" s="27">
        <f t="shared" si="12"/>
        <v>227009.3745</v>
      </c>
      <c r="H17" s="27">
        <f t="shared" si="12"/>
        <v>112694.0619</v>
      </c>
      <c r="I17" s="27">
        <f t="shared" si="12"/>
        <v>82721.14812</v>
      </c>
      <c r="J17" s="27">
        <f t="shared" si="12"/>
        <v>91662.92536</v>
      </c>
      <c r="K17" s="27">
        <f t="shared" si="12"/>
        <v>1332.843998</v>
      </c>
      <c r="L17" s="27">
        <f t="shared" si="12"/>
        <v>344.1959885</v>
      </c>
      <c r="M17" s="27">
        <f t="shared" si="12"/>
        <v>137806.8646</v>
      </c>
      <c r="N17" s="27">
        <f t="shared" si="12"/>
        <v>26312.0246</v>
      </c>
      <c r="O17" s="27">
        <f t="shared" si="12"/>
        <v>127973.6932</v>
      </c>
      <c r="P17" s="27">
        <f t="shared" si="12"/>
        <v>56740.40834</v>
      </c>
      <c r="Q17" s="28">
        <f t="shared" si="12"/>
        <v>2211189.225</v>
      </c>
    </row>
    <row r="18" ht="29.25" customHeight="1">
      <c r="B18" s="29" t="s">
        <v>71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>
        <v>0.7</v>
      </c>
    </row>
    <row r="19" ht="21.0" customHeight="1">
      <c r="B19" s="26" t="s">
        <v>34</v>
      </c>
      <c r="C19" s="27">
        <f t="shared" ref="C19:Q19" si="13">C9*C18</f>
        <v>943775.8334</v>
      </c>
      <c r="D19" s="27">
        <f t="shared" si="13"/>
        <v>1228816.327</v>
      </c>
      <c r="E19" s="27">
        <f t="shared" si="13"/>
        <v>1221500.752</v>
      </c>
      <c r="F19" s="27">
        <f t="shared" si="13"/>
        <v>971934.4636</v>
      </c>
      <c r="G19" s="27">
        <f t="shared" si="13"/>
        <v>633744.1013</v>
      </c>
      <c r="H19" s="27">
        <f t="shared" si="13"/>
        <v>424951.6955</v>
      </c>
      <c r="I19" s="27">
        <f t="shared" si="13"/>
        <v>332841.8447</v>
      </c>
      <c r="J19" s="27">
        <f t="shared" si="13"/>
        <v>165635.5085</v>
      </c>
      <c r="K19" s="27">
        <f t="shared" si="13"/>
        <v>4206.448414</v>
      </c>
      <c r="L19" s="27">
        <f t="shared" si="13"/>
        <v>29633.82902</v>
      </c>
      <c r="M19" s="27">
        <f t="shared" si="13"/>
        <v>265462.8216</v>
      </c>
      <c r="N19" s="27">
        <f t="shared" si="13"/>
        <v>90556.92503</v>
      </c>
      <c r="O19" s="27">
        <f t="shared" si="13"/>
        <v>381046.3582</v>
      </c>
      <c r="P19" s="27">
        <f t="shared" si="13"/>
        <v>86354.53707</v>
      </c>
      <c r="Q19" s="28">
        <f t="shared" si="13"/>
        <v>6780461.446</v>
      </c>
    </row>
    <row r="20" ht="31.5" customHeight="1">
      <c r="B20" s="29" t="s">
        <v>72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>
        <v>0.047</v>
      </c>
      <c r="T20" s="32"/>
    </row>
    <row r="21" ht="20.25" customHeight="1">
      <c r="B21" s="26" t="s">
        <v>36</v>
      </c>
      <c r="C21" s="27">
        <f t="shared" ref="C21:Q21" si="14">C20*C4</f>
        <v>1269478.901</v>
      </c>
      <c r="D21" s="27">
        <f t="shared" si="14"/>
        <v>1377395.292</v>
      </c>
      <c r="E21" s="27">
        <f t="shared" si="14"/>
        <v>1730460.776</v>
      </c>
      <c r="F21" s="27">
        <f t="shared" si="14"/>
        <v>1092117.897</v>
      </c>
      <c r="G21" s="27">
        <f t="shared" si="14"/>
        <v>970734.5993</v>
      </c>
      <c r="H21" s="27">
        <f t="shared" si="14"/>
        <v>608627.5379</v>
      </c>
      <c r="I21" s="27">
        <f t="shared" si="14"/>
        <v>510025.0528</v>
      </c>
      <c r="J21" s="27">
        <f t="shared" si="14"/>
        <v>665943.6488</v>
      </c>
      <c r="K21" s="27">
        <f t="shared" si="14"/>
        <v>8290.770177</v>
      </c>
      <c r="L21" s="27">
        <f t="shared" si="14"/>
        <v>25842.44806</v>
      </c>
      <c r="M21" s="27">
        <f t="shared" si="14"/>
        <v>699576.6928</v>
      </c>
      <c r="N21" s="27">
        <f t="shared" si="14"/>
        <v>179478.362</v>
      </c>
      <c r="O21" s="27">
        <f t="shared" si="14"/>
        <v>801584.842</v>
      </c>
      <c r="P21" s="27">
        <f t="shared" si="14"/>
        <v>424722.2808</v>
      </c>
      <c r="Q21" s="28">
        <f t="shared" si="14"/>
        <v>10364279.1</v>
      </c>
    </row>
    <row r="22" ht="32.25" customHeight="1">
      <c r="B22" s="29" t="s">
        <v>73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Q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BDB</v>
      </c>
      <c r="M24" s="23" t="str">
        <f t="shared" si="15"/>
        <v>BIE</v>
      </c>
      <c r="N24" s="23" t="str">
        <f t="shared" si="15"/>
        <v>BFO</v>
      </c>
      <c r="O24" s="23" t="str">
        <f t="shared" si="15"/>
        <v>BFS</v>
      </c>
      <c r="P24" s="23" t="str">
        <f t="shared" si="15"/>
        <v>BPR</v>
      </c>
      <c r="Q24" s="23" t="str">
        <f t="shared" si="15"/>
        <v>SISTEMA BMU
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Q26" si="16">C5-C21</f>
        <v>4629773.58</v>
      </c>
      <c r="D26" s="27">
        <f t="shared" si="16"/>
        <v>6420482.558</v>
      </c>
      <c r="E26" s="27">
        <f t="shared" si="16"/>
        <v>5569884.378</v>
      </c>
      <c r="F26" s="27">
        <f t="shared" si="16"/>
        <v>3305803.988</v>
      </c>
      <c r="G26" s="27">
        <f t="shared" si="16"/>
        <v>3173025.989</v>
      </c>
      <c r="H26" s="27">
        <f t="shared" si="16"/>
        <v>1238257.535</v>
      </c>
      <c r="I26" s="27">
        <f t="shared" si="16"/>
        <v>1360420.718</v>
      </c>
      <c r="J26" s="27">
        <f t="shared" si="16"/>
        <v>1444360.797</v>
      </c>
      <c r="K26" s="27">
        <f t="shared" si="16"/>
        <v>31402.27393</v>
      </c>
      <c r="L26" s="27">
        <f t="shared" si="16"/>
        <v>70271.11032</v>
      </c>
      <c r="M26" s="27">
        <f t="shared" si="16"/>
        <v>1525030.493</v>
      </c>
      <c r="N26" s="27">
        <f t="shared" si="16"/>
        <v>222125.1985</v>
      </c>
      <c r="O26" s="27">
        <f t="shared" si="16"/>
        <v>1233189.353</v>
      </c>
      <c r="P26" s="27">
        <f t="shared" si="16"/>
        <v>82329.1317</v>
      </c>
      <c r="Q26" s="28">
        <f t="shared" si="16"/>
        <v>30306357.1</v>
      </c>
    </row>
    <row r="27" ht="18.75" customHeight="1">
      <c r="B27" s="40" t="s">
        <v>42</v>
      </c>
      <c r="C27" s="41">
        <f t="shared" ref="C27:Q27" si="17">C26/C17</f>
        <v>14.23655325</v>
      </c>
      <c r="D27" s="41">
        <f t="shared" si="17"/>
        <v>18.12129296</v>
      </c>
      <c r="E27" s="41">
        <f t="shared" si="17"/>
        <v>13.44189418</v>
      </c>
      <c r="F27" s="41">
        <f t="shared" si="17"/>
        <v>13.0811591</v>
      </c>
      <c r="G27" s="41">
        <f t="shared" si="17"/>
        <v>13.97751082</v>
      </c>
      <c r="H27" s="41">
        <f t="shared" si="17"/>
        <v>10.98777977</v>
      </c>
      <c r="I27" s="41">
        <f t="shared" si="17"/>
        <v>16.44586359</v>
      </c>
      <c r="J27" s="41">
        <f t="shared" si="17"/>
        <v>15.75730636</v>
      </c>
      <c r="K27" s="41">
        <f t="shared" si="17"/>
        <v>23.56035213</v>
      </c>
      <c r="L27" s="41">
        <f t="shared" si="17"/>
        <v>204.1601665</v>
      </c>
      <c r="M27" s="41">
        <f t="shared" si="17"/>
        <v>11.06643343</v>
      </c>
      <c r="N27" s="41">
        <f t="shared" si="17"/>
        <v>8.441965293</v>
      </c>
      <c r="O27" s="41">
        <f t="shared" si="17"/>
        <v>9.636272287</v>
      </c>
      <c r="P27" s="41">
        <f t="shared" si="17"/>
        <v>1.450978837</v>
      </c>
      <c r="Q27" s="42">
        <f t="shared" si="17"/>
        <v>13.70590846</v>
      </c>
    </row>
    <row r="28" ht="18.75" customHeight="1">
      <c r="B28" s="40" t="s">
        <v>43</v>
      </c>
      <c r="C28" s="41">
        <f t="shared" ref="C28:Q28" si="18">((C26)/C10)*100</f>
        <v>41.28600442</v>
      </c>
      <c r="D28" s="41">
        <f t="shared" si="18"/>
        <v>52.55174958</v>
      </c>
      <c r="E28" s="41">
        <f t="shared" si="18"/>
        <v>38.98149311</v>
      </c>
      <c r="F28" s="41">
        <f t="shared" si="18"/>
        <v>37.93536138</v>
      </c>
      <c r="G28" s="41">
        <f t="shared" si="18"/>
        <v>40.53478139</v>
      </c>
      <c r="H28" s="41">
        <f t="shared" si="18"/>
        <v>31.86456135</v>
      </c>
      <c r="I28" s="41">
        <f t="shared" si="18"/>
        <v>47.69300442</v>
      </c>
      <c r="J28" s="41">
        <f t="shared" si="18"/>
        <v>45.69618846</v>
      </c>
      <c r="K28" s="41">
        <f t="shared" si="18"/>
        <v>68.32502117</v>
      </c>
      <c r="L28" s="41">
        <f t="shared" si="18"/>
        <v>592.0644829</v>
      </c>
      <c r="M28" s="41">
        <f t="shared" si="18"/>
        <v>32.09265694</v>
      </c>
      <c r="N28" s="41">
        <f t="shared" si="18"/>
        <v>24.48169935</v>
      </c>
      <c r="O28" s="41">
        <f t="shared" si="18"/>
        <v>27.94518963</v>
      </c>
      <c r="P28" s="41">
        <f t="shared" si="18"/>
        <v>4.207838627</v>
      </c>
      <c r="Q28" s="42">
        <f t="shared" si="18"/>
        <v>39.74713453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Q30" si="19">C6-(0.4*C7)+C19-C21</f>
        <v>1846812.666</v>
      </c>
      <c r="D30" s="27">
        <f t="shared" si="19"/>
        <v>4056197.24</v>
      </c>
      <c r="E30" s="27">
        <f t="shared" si="19"/>
        <v>2465215.677</v>
      </c>
      <c r="F30" s="27">
        <f t="shared" si="19"/>
        <v>2335030.871</v>
      </c>
      <c r="G30" s="27">
        <f t="shared" si="19"/>
        <v>1611667.707</v>
      </c>
      <c r="H30" s="27">
        <f t="shared" si="19"/>
        <v>579850.427</v>
      </c>
      <c r="I30" s="27">
        <f t="shared" si="19"/>
        <v>588120.5701</v>
      </c>
      <c r="J30" s="27">
        <f t="shared" si="19"/>
        <v>29560.04106</v>
      </c>
      <c r="K30" s="27">
        <f t="shared" si="19"/>
        <v>31198.49549</v>
      </c>
      <c r="L30" s="27">
        <f t="shared" si="19"/>
        <v>49944.28595</v>
      </c>
      <c r="M30" s="27">
        <f t="shared" si="19"/>
        <v>216091.844</v>
      </c>
      <c r="N30" s="27">
        <f t="shared" si="19"/>
        <v>83633.49256</v>
      </c>
      <c r="O30" s="27">
        <f t="shared" si="19"/>
        <v>301708.4942</v>
      </c>
      <c r="P30" s="27">
        <f t="shared" si="19"/>
        <v>82308.60695</v>
      </c>
      <c r="Q30" s="28">
        <f t="shared" si="19"/>
        <v>14277340.42</v>
      </c>
    </row>
    <row r="31" ht="18.75" customHeight="1">
      <c r="B31" s="40" t="s">
        <v>42</v>
      </c>
      <c r="C31" s="41">
        <f t="shared" ref="C31:Q31" si="20">C30/C17</f>
        <v>5.678948744</v>
      </c>
      <c r="D31" s="41">
        <f t="shared" si="20"/>
        <v>11.44828879</v>
      </c>
      <c r="E31" s="41">
        <f t="shared" si="20"/>
        <v>5.949345805</v>
      </c>
      <c r="F31" s="41">
        <f t="shared" si="20"/>
        <v>9.239782647</v>
      </c>
      <c r="G31" s="41">
        <f t="shared" si="20"/>
        <v>7.099564547</v>
      </c>
      <c r="H31" s="41">
        <f t="shared" si="20"/>
        <v>5.145350314</v>
      </c>
      <c r="I31" s="41">
        <f t="shared" si="20"/>
        <v>7.109676104</v>
      </c>
      <c r="J31" s="41">
        <f t="shared" si="20"/>
        <v>0.3224863373</v>
      </c>
      <c r="K31" s="41">
        <f t="shared" si="20"/>
        <v>23.40746219</v>
      </c>
      <c r="L31" s="41">
        <f t="shared" si="20"/>
        <v>145.104207</v>
      </c>
      <c r="M31" s="41">
        <f t="shared" si="20"/>
        <v>1.568077502</v>
      </c>
      <c r="N31" s="41">
        <f t="shared" si="20"/>
        <v>3.178527454</v>
      </c>
      <c r="O31" s="41">
        <f t="shared" si="20"/>
        <v>2.357582146</v>
      </c>
      <c r="P31" s="41">
        <f t="shared" si="20"/>
        <v>1.450617106</v>
      </c>
      <c r="Q31" s="42">
        <f t="shared" si="20"/>
        <v>6.456860525</v>
      </c>
    </row>
    <row r="32" ht="18.75" customHeight="1">
      <c r="B32" s="40" t="s">
        <v>43</v>
      </c>
      <c r="C32" s="41">
        <f t="shared" ref="C32:Q32" si="21">((C30/C10)*100)</f>
        <v>16.46895136</v>
      </c>
      <c r="D32" s="41">
        <f t="shared" si="21"/>
        <v>33.20003749</v>
      </c>
      <c r="E32" s="41">
        <f t="shared" si="21"/>
        <v>17.25310283</v>
      </c>
      <c r="F32" s="41">
        <f t="shared" si="21"/>
        <v>26.79536968</v>
      </c>
      <c r="G32" s="41">
        <f t="shared" si="21"/>
        <v>20.58873719</v>
      </c>
      <c r="H32" s="41">
        <f t="shared" si="21"/>
        <v>14.92151591</v>
      </c>
      <c r="I32" s="41">
        <f t="shared" si="21"/>
        <v>20.6180607</v>
      </c>
      <c r="J32" s="41">
        <f t="shared" si="21"/>
        <v>0.935210378</v>
      </c>
      <c r="K32" s="41">
        <f t="shared" si="21"/>
        <v>67.88164034</v>
      </c>
      <c r="L32" s="41">
        <f t="shared" si="21"/>
        <v>420.8022002</v>
      </c>
      <c r="M32" s="41">
        <f t="shared" si="21"/>
        <v>4.547424755</v>
      </c>
      <c r="N32" s="41">
        <f t="shared" si="21"/>
        <v>9.217729617</v>
      </c>
      <c r="O32" s="41">
        <f t="shared" si="21"/>
        <v>6.836988223</v>
      </c>
      <c r="P32" s="41">
        <f t="shared" si="21"/>
        <v>4.206789608</v>
      </c>
      <c r="Q32" s="42">
        <f t="shared" si="21"/>
        <v>18.72489552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7"/>
    </row>
    <row r="40" ht="14.25" customHeight="1">
      <c r="Q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7"/>
    </row>
    <row r="42" ht="14.25" customHeight="1">
      <c r="Q42" s="7"/>
    </row>
    <row r="43" ht="14.25" customHeight="1">
      <c r="Q43" s="7"/>
    </row>
    <row r="44" ht="14.25" customHeight="1">
      <c r="Q44" s="7"/>
    </row>
    <row r="45" ht="14.25" customHeight="1">
      <c r="Q45" s="7"/>
    </row>
    <row r="46" ht="14.25" customHeight="1">
      <c r="Q46" s="7"/>
    </row>
    <row r="47" ht="14.25" customHeight="1">
      <c r="Q47" s="7"/>
    </row>
    <row r="48" ht="14.25" customHeight="1">
      <c r="Q48" s="7"/>
    </row>
    <row r="49" ht="14.25" customHeight="1">
      <c r="Q49" s="7"/>
    </row>
    <row r="50" ht="14.25" customHeight="1">
      <c r="Q50" s="7"/>
    </row>
    <row r="51" ht="35.25" customHeight="1">
      <c r="Q51" s="7"/>
    </row>
    <row r="52" ht="33.0" customHeight="1">
      <c r="Q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ht="14.25" customHeight="1">
      <c r="Q54" s="7"/>
    </row>
    <row r="55" ht="14.25" customHeight="1">
      <c r="Q55" s="7"/>
    </row>
    <row r="56" ht="14.25" customHeight="1">
      <c r="Q56" s="7"/>
    </row>
    <row r="57" ht="14.25" customHeight="1">
      <c r="Q57" s="7"/>
    </row>
    <row r="58" ht="14.25" customHeight="1">
      <c r="Q58" s="7"/>
    </row>
    <row r="59" ht="14.25" customHeight="1">
      <c r="Q59" s="7"/>
    </row>
    <row r="60" ht="14.25" customHeight="1">
      <c r="Q60" s="7"/>
    </row>
    <row r="61" ht="14.25" customHeight="1">
      <c r="Q61" s="7"/>
    </row>
    <row r="62" ht="14.25" customHeight="1">
      <c r="Q62" s="7"/>
    </row>
    <row r="63" ht="14.25" customHeight="1">
      <c r="Q63" s="7"/>
    </row>
    <row r="64" ht="14.25" customHeight="1">
      <c r="Q64" s="7"/>
    </row>
    <row r="65" ht="14.25" customHeight="1">
      <c r="Q65" s="7"/>
    </row>
    <row r="66" ht="14.25" customHeight="1">
      <c r="Q66" s="7"/>
    </row>
    <row r="67" ht="14.25" customHeight="1">
      <c r="Q67" s="7"/>
    </row>
    <row r="68" ht="14.25" customHeight="1">
      <c r="Q68" s="7"/>
    </row>
    <row r="69" ht="14.25" customHeight="1">
      <c r="Q69" s="7"/>
    </row>
    <row r="70" ht="14.25" customHeight="1">
      <c r="Q70" s="7"/>
    </row>
    <row r="71" ht="14.25" customHeight="1">
      <c r="Q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7"/>
    </row>
    <row r="73" ht="14.25" customHeight="1">
      <c r="Q73" s="7"/>
    </row>
    <row r="74" ht="14.25" customHeight="1">
      <c r="Q74" s="7"/>
    </row>
    <row r="75" ht="14.25" customHeight="1">
      <c r="Q75" s="7"/>
    </row>
    <row r="76" ht="14.25" customHeight="1">
      <c r="Q76" s="7"/>
    </row>
    <row r="77" ht="14.25" customHeight="1">
      <c r="Q77" s="7"/>
    </row>
    <row r="78" ht="14.25" customHeight="1">
      <c r="B78" s="51" t="s">
        <v>48</v>
      </c>
      <c r="Q78" s="7"/>
    </row>
    <row r="79" ht="14.25" customHeight="1">
      <c r="Q79" s="7"/>
    </row>
    <row r="80" ht="14.25" customHeight="1">
      <c r="Q80" s="7"/>
    </row>
    <row r="81" ht="14.25" customHeight="1">
      <c r="Q81" s="7"/>
    </row>
    <row r="82" ht="14.25" customHeight="1">
      <c r="Q82" s="7"/>
    </row>
    <row r="83" ht="14.25" customHeight="1">
      <c r="Q83" s="7"/>
    </row>
    <row r="84" ht="14.25" customHeight="1">
      <c r="Q84" s="7"/>
    </row>
    <row r="85" ht="14.25" customHeight="1">
      <c r="Q85" s="7"/>
    </row>
    <row r="86" ht="14.25" customHeight="1">
      <c r="Q86" s="7"/>
    </row>
    <row r="87" ht="14.25" customHeight="1">
      <c r="Q87" s="7"/>
    </row>
    <row r="88" ht="14.25" customHeight="1">
      <c r="Q88" s="7"/>
    </row>
    <row r="89" ht="14.25" customHeight="1">
      <c r="Q89" s="7"/>
    </row>
    <row r="90" ht="14.25" customHeight="1">
      <c r="Q90" s="7"/>
    </row>
    <row r="91" ht="14.25" customHeight="1">
      <c r="Q91" s="7"/>
    </row>
    <row r="92" ht="14.25" customHeight="1">
      <c r="Q92" s="7"/>
    </row>
    <row r="93" ht="14.25" customHeight="1">
      <c r="Q93" s="7"/>
    </row>
    <row r="94" ht="14.25" customHeight="1">
      <c r="Q94" s="7"/>
    </row>
    <row r="95" ht="14.25" customHeight="1">
      <c r="Q95" s="7"/>
    </row>
    <row r="96" ht="14.25" customHeight="1">
      <c r="Q96" s="7"/>
    </row>
    <row r="97" ht="14.25" customHeight="1">
      <c r="Q97" s="7"/>
    </row>
    <row r="98" ht="14.25" customHeight="1">
      <c r="Q98" s="7"/>
    </row>
    <row r="99" ht="14.25" customHeight="1">
      <c r="Q99" s="7"/>
    </row>
    <row r="100" ht="14.25" customHeight="1">
      <c r="Q100" s="7"/>
    </row>
    <row r="101" ht="14.25" customHeight="1">
      <c r="Q101" s="7"/>
    </row>
    <row r="102" ht="14.25" customHeight="1">
      <c r="Q102" s="7"/>
    </row>
    <row r="103" ht="14.25" customHeight="1">
      <c r="Q103" s="7"/>
    </row>
    <row r="104" ht="14.25" customHeight="1">
      <c r="Q104" s="7"/>
    </row>
    <row r="105" ht="14.25" customHeight="1">
      <c r="Q105" s="7"/>
    </row>
    <row r="106" ht="14.25" customHeight="1">
      <c r="Q106" s="7"/>
    </row>
    <row r="107" ht="14.25" customHeight="1">
      <c r="Q107" s="7"/>
    </row>
    <row r="108" ht="14.25" customHeight="1">
      <c r="Q108" s="7"/>
    </row>
    <row r="109" ht="14.25" customHeight="1">
      <c r="Q109" s="7"/>
    </row>
    <row r="110" ht="14.25" customHeight="1">
      <c r="Q110" s="7"/>
    </row>
    <row r="111" ht="14.25" customHeight="1">
      <c r="Q111" s="7"/>
    </row>
    <row r="112" ht="14.25" customHeight="1">
      <c r="Q112" s="7"/>
    </row>
    <row r="113" ht="14.25" customHeight="1">
      <c r="Q113" s="7"/>
    </row>
    <row r="114" ht="14.25" customHeight="1">
      <c r="Q114" s="7"/>
    </row>
    <row r="115" ht="14.25" customHeight="1">
      <c r="Q115" s="7"/>
    </row>
    <row r="116" ht="14.25" customHeight="1">
      <c r="Q116" s="7"/>
    </row>
    <row r="117" ht="14.25" customHeight="1">
      <c r="Q117" s="7"/>
    </row>
    <row r="118" ht="14.25" customHeight="1">
      <c r="Q118" s="7"/>
    </row>
    <row r="119" ht="14.25" customHeight="1">
      <c r="Q119" s="7"/>
    </row>
    <row r="120" ht="14.25" customHeight="1">
      <c r="Q120" s="7"/>
    </row>
    <row r="121" ht="14.25" customHeight="1">
      <c r="Q121" s="7"/>
    </row>
    <row r="122" ht="14.25" customHeight="1">
      <c r="Q122" s="7"/>
    </row>
    <row r="123" ht="14.25" customHeight="1">
      <c r="Q123" s="7"/>
    </row>
    <row r="124" ht="14.25" customHeight="1">
      <c r="Q124" s="7"/>
    </row>
    <row r="125" ht="14.25" customHeight="1">
      <c r="Q125" s="7"/>
    </row>
    <row r="126" ht="14.25" customHeight="1">
      <c r="Q126" s="7"/>
    </row>
    <row r="127" ht="14.25" customHeight="1">
      <c r="Q127" s="7"/>
    </row>
    <row r="128" ht="14.25" customHeight="1">
      <c r="Q128" s="7"/>
    </row>
    <row r="129" ht="14.25" customHeight="1">
      <c r="Q129" s="7"/>
    </row>
    <row r="130" ht="14.25" customHeight="1">
      <c r="Q130" s="7"/>
    </row>
    <row r="131" ht="14.25" customHeight="1">
      <c r="Q131" s="7"/>
    </row>
    <row r="132" ht="14.25" customHeight="1">
      <c r="Q132" s="7"/>
    </row>
    <row r="133" ht="14.25" customHeight="1">
      <c r="Q133" s="7"/>
    </row>
    <row r="134" ht="14.25" customHeight="1">
      <c r="Q134" s="7"/>
    </row>
    <row r="135" ht="14.25" customHeight="1">
      <c r="Q135" s="7"/>
    </row>
    <row r="136" ht="14.25" customHeight="1">
      <c r="Q136" s="7"/>
    </row>
    <row r="137" ht="14.25" customHeight="1">
      <c r="Q137" s="7"/>
    </row>
    <row r="138" ht="14.25" customHeight="1">
      <c r="Q138" s="7"/>
    </row>
    <row r="139" ht="14.25" customHeight="1">
      <c r="Q139" s="7"/>
    </row>
    <row r="140" ht="14.25" customHeight="1">
      <c r="Q140" s="7"/>
    </row>
    <row r="141" ht="14.25" customHeight="1">
      <c r="Q141" s="7"/>
    </row>
    <row r="142" ht="14.25" customHeight="1">
      <c r="Q142" s="7"/>
    </row>
    <row r="143" ht="14.25" customHeight="1">
      <c r="Q143" s="7"/>
    </row>
    <row r="144" ht="14.25" customHeight="1">
      <c r="Q144" s="7"/>
    </row>
    <row r="145" ht="14.25" customHeight="1">
      <c r="Q145" s="7"/>
    </row>
    <row r="146" ht="14.25" customHeight="1">
      <c r="Q146" s="7"/>
    </row>
    <row r="147" ht="14.25" customHeight="1">
      <c r="Q147" s="7"/>
    </row>
    <row r="148" ht="14.25" customHeight="1">
      <c r="Q148" s="7"/>
    </row>
    <row r="149" ht="14.25" customHeight="1">
      <c r="Q149" s="7"/>
    </row>
    <row r="150" ht="14.25" customHeight="1">
      <c r="Q150" s="7"/>
    </row>
    <row r="151" ht="14.25" customHeight="1">
      <c r="Q151" s="7"/>
    </row>
    <row r="152" ht="14.25" customHeight="1">
      <c r="Q152" s="7"/>
    </row>
    <row r="153" ht="14.25" customHeight="1">
      <c r="Q153" s="7"/>
    </row>
    <row r="154" ht="14.25" customHeight="1">
      <c r="Q154" s="7"/>
    </row>
    <row r="155" ht="14.25" customHeight="1">
      <c r="Q155" s="7"/>
    </row>
    <row r="156" ht="14.25" customHeight="1">
      <c r="Q156" s="7"/>
    </row>
    <row r="157" ht="14.25" customHeight="1">
      <c r="Q157" s="7"/>
    </row>
    <row r="158" ht="14.25" customHeight="1">
      <c r="Q158" s="7"/>
    </row>
    <row r="159" ht="14.25" customHeight="1">
      <c r="Q159" s="7"/>
    </row>
    <row r="160" ht="14.25" customHeight="1">
      <c r="Q160" s="7"/>
    </row>
    <row r="161" ht="14.25" customHeight="1">
      <c r="Q161" s="7"/>
    </row>
    <row r="162" ht="14.25" customHeight="1">
      <c r="Q162" s="7"/>
    </row>
    <row r="163" ht="14.25" customHeight="1">
      <c r="Q163" s="7"/>
    </row>
    <row r="164" ht="14.25" customHeight="1">
      <c r="Q164" s="7"/>
    </row>
    <row r="165" ht="14.25" customHeight="1">
      <c r="Q165" s="7"/>
    </row>
    <row r="166" ht="14.25" customHeight="1">
      <c r="Q166" s="7"/>
    </row>
    <row r="167" ht="14.25" customHeight="1">
      <c r="Q167" s="7"/>
    </row>
    <row r="168" ht="14.25" customHeight="1">
      <c r="Q168" s="7"/>
    </row>
    <row r="169" ht="14.25" customHeight="1">
      <c r="Q169" s="7"/>
    </row>
    <row r="170" ht="14.25" customHeight="1">
      <c r="Q170" s="7"/>
    </row>
    <row r="171" ht="14.25" customHeight="1">
      <c r="Q171" s="7"/>
    </row>
    <row r="172" ht="14.25" customHeight="1">
      <c r="Q172" s="7"/>
    </row>
    <row r="173" ht="14.25" customHeight="1">
      <c r="Q173" s="7"/>
    </row>
    <row r="174" ht="14.25" customHeight="1">
      <c r="Q174" s="7"/>
    </row>
    <row r="175" ht="14.25" customHeight="1">
      <c r="Q175" s="7"/>
    </row>
    <row r="176" ht="14.25" customHeight="1">
      <c r="Q176" s="7"/>
    </row>
    <row r="177" ht="14.25" customHeight="1">
      <c r="Q177" s="7"/>
    </row>
    <row r="178" ht="14.25" customHeight="1">
      <c r="Q178" s="7"/>
    </row>
    <row r="179" ht="14.25" customHeight="1">
      <c r="Q179" s="7"/>
    </row>
    <row r="180" ht="14.25" customHeight="1">
      <c r="Q180" s="7"/>
    </row>
    <row r="181" ht="14.25" customHeight="1">
      <c r="Q181" s="7"/>
    </row>
    <row r="182" ht="14.25" customHeight="1">
      <c r="Q182" s="7"/>
    </row>
    <row r="183" ht="14.25" customHeight="1">
      <c r="Q183" s="7"/>
    </row>
    <row r="184" ht="14.25" customHeight="1">
      <c r="Q184" s="7"/>
    </row>
    <row r="185" ht="14.25" customHeight="1">
      <c r="Q185" s="7"/>
    </row>
    <row r="186" ht="14.25" customHeight="1">
      <c r="Q186" s="7"/>
    </row>
    <row r="187" ht="14.25" customHeight="1">
      <c r="Q187" s="7"/>
    </row>
    <row r="188" ht="14.25" customHeight="1">
      <c r="Q188" s="7"/>
    </row>
    <row r="189" ht="14.25" customHeight="1">
      <c r="Q189" s="7"/>
    </row>
    <row r="190" ht="14.25" customHeight="1">
      <c r="Q190" s="7"/>
    </row>
    <row r="191" ht="14.25" customHeight="1">
      <c r="Q191" s="7"/>
    </row>
    <row r="192" ht="14.25" customHeight="1">
      <c r="Q192" s="7"/>
    </row>
    <row r="193" ht="14.25" customHeight="1">
      <c r="Q193" s="7"/>
    </row>
    <row r="194" ht="14.25" customHeight="1">
      <c r="Q194" s="7"/>
    </row>
    <row r="195" ht="14.25" customHeight="1">
      <c r="Q195" s="7"/>
    </row>
    <row r="196" ht="14.25" customHeight="1">
      <c r="Q196" s="7"/>
    </row>
    <row r="197" ht="14.25" customHeight="1">
      <c r="Q197" s="7"/>
    </row>
    <row r="198" ht="14.25" customHeight="1">
      <c r="Q198" s="7"/>
    </row>
    <row r="199" ht="14.25" customHeight="1">
      <c r="Q199" s="7"/>
    </row>
    <row r="200" ht="14.25" customHeight="1">
      <c r="Q200" s="7"/>
    </row>
    <row r="201" ht="14.25" customHeight="1">
      <c r="Q201" s="7"/>
    </row>
    <row r="202" ht="14.25" customHeight="1">
      <c r="Q202" s="7"/>
    </row>
    <row r="203" ht="14.25" customHeight="1">
      <c r="Q203" s="7"/>
    </row>
    <row r="204" ht="14.25" customHeight="1">
      <c r="Q204" s="7"/>
    </row>
    <row r="205" ht="14.25" customHeight="1">
      <c r="Q205" s="7"/>
    </row>
    <row r="206" ht="14.25" customHeight="1">
      <c r="Q206" s="7"/>
    </row>
    <row r="207" ht="14.25" customHeight="1">
      <c r="Q207" s="7"/>
    </row>
    <row r="208" ht="14.25" customHeight="1">
      <c r="Q208" s="7"/>
    </row>
    <row r="209" ht="14.25" customHeight="1">
      <c r="Q209" s="7"/>
    </row>
    <row r="210" ht="14.25" customHeight="1">
      <c r="Q210" s="7"/>
    </row>
    <row r="211" ht="14.25" customHeight="1">
      <c r="Q211" s="7"/>
    </row>
    <row r="212" ht="14.25" customHeight="1">
      <c r="Q212" s="7"/>
    </row>
    <row r="213" ht="14.25" customHeight="1">
      <c r="Q213" s="7"/>
    </row>
    <row r="214" ht="14.25" customHeight="1">
      <c r="Q214" s="7"/>
    </row>
    <row r="215" ht="14.25" customHeight="1">
      <c r="Q215" s="7"/>
    </row>
    <row r="216" ht="14.25" customHeight="1">
      <c r="Q216" s="7"/>
    </row>
    <row r="217" ht="14.25" customHeight="1">
      <c r="Q217" s="7"/>
    </row>
    <row r="218" ht="14.25" customHeight="1">
      <c r="Q218" s="7"/>
    </row>
    <row r="219" ht="14.25" customHeight="1">
      <c r="Q219" s="7"/>
    </row>
    <row r="220" ht="14.25" customHeight="1">
      <c r="Q220" s="7"/>
    </row>
    <row r="221" ht="14.25" customHeight="1">
      <c r="Q221" s="7"/>
    </row>
    <row r="222" ht="14.25" customHeight="1">
      <c r="Q222" s="7"/>
    </row>
    <row r="223" ht="14.25" customHeight="1">
      <c r="Q223" s="7"/>
    </row>
    <row r="224" ht="14.25" customHeight="1">
      <c r="Q224" s="7"/>
    </row>
    <row r="225" ht="14.25" customHeight="1">
      <c r="Q225" s="7"/>
    </row>
    <row r="226" ht="14.25" customHeight="1">
      <c r="Q226" s="7"/>
    </row>
    <row r="227" ht="14.25" customHeight="1">
      <c r="Q227" s="7"/>
    </row>
    <row r="228" ht="14.25" customHeight="1">
      <c r="Q228" s="7"/>
    </row>
    <row r="229" ht="14.25" customHeight="1">
      <c r="Q229" s="7"/>
    </row>
    <row r="230" ht="14.25" customHeight="1">
      <c r="Q230" s="7"/>
    </row>
    <row r="231" ht="14.25" customHeight="1">
      <c r="Q231" s="7"/>
    </row>
    <row r="232" ht="14.25" customHeight="1">
      <c r="Q232" s="7"/>
    </row>
    <row r="233" ht="14.25" customHeight="1">
      <c r="Q233" s="7"/>
    </row>
    <row r="234" ht="14.25" customHeight="1">
      <c r="Q234" s="7"/>
    </row>
    <row r="235" ht="14.25" customHeight="1">
      <c r="Q235" s="7"/>
    </row>
    <row r="236" ht="14.25" customHeight="1">
      <c r="Q236" s="7"/>
    </row>
    <row r="237" ht="14.25" customHeight="1">
      <c r="Q237" s="7"/>
    </row>
    <row r="238" ht="14.25" customHeight="1">
      <c r="Q238" s="7"/>
    </row>
    <row r="239" ht="14.25" customHeight="1">
      <c r="Q239" s="7"/>
    </row>
    <row r="240" ht="14.25" customHeight="1">
      <c r="Q240" s="7"/>
    </row>
    <row r="241" ht="14.25" customHeight="1">
      <c r="Q241" s="7"/>
    </row>
    <row r="242" ht="14.25" customHeight="1">
      <c r="Q242" s="7"/>
    </row>
    <row r="243" ht="14.25" customHeight="1">
      <c r="Q243" s="7"/>
    </row>
    <row r="244" ht="14.25" customHeight="1">
      <c r="Q244" s="7"/>
    </row>
    <row r="245" ht="14.25" customHeight="1">
      <c r="Q245" s="7"/>
    </row>
    <row r="246" ht="14.25" customHeight="1">
      <c r="Q246" s="7"/>
    </row>
    <row r="247" ht="14.25" customHeight="1">
      <c r="Q247" s="7"/>
    </row>
    <row r="248" ht="14.25" customHeight="1">
      <c r="Q248" s="7"/>
    </row>
    <row r="249" ht="14.25" customHeight="1">
      <c r="Q249" s="7"/>
    </row>
    <row r="250" ht="14.25" customHeight="1">
      <c r="Q250" s="7"/>
    </row>
    <row r="251" ht="14.25" customHeight="1">
      <c r="Q251" s="7"/>
    </row>
    <row r="252" ht="14.25" customHeight="1">
      <c r="Q252" s="7"/>
    </row>
    <row r="253" ht="14.25" customHeight="1">
      <c r="Q253" s="7"/>
    </row>
    <row r="254" ht="14.25" customHeight="1">
      <c r="Q254" s="7"/>
    </row>
    <row r="255" ht="14.25" customHeight="1">
      <c r="Q255" s="7"/>
    </row>
    <row r="256" ht="14.25" customHeight="1">
      <c r="Q256" s="7"/>
    </row>
    <row r="257" ht="14.25" customHeight="1">
      <c r="Q257" s="7"/>
    </row>
    <row r="258" ht="14.25" customHeight="1">
      <c r="Q258" s="7"/>
    </row>
    <row r="259" ht="14.25" customHeight="1">
      <c r="Q259" s="7"/>
    </row>
    <row r="260" ht="14.25" customHeight="1">
      <c r="Q260" s="7"/>
    </row>
    <row r="261" ht="14.25" customHeight="1">
      <c r="Q261" s="7"/>
    </row>
    <row r="262" ht="14.25" customHeight="1">
      <c r="Q262" s="7"/>
    </row>
    <row r="263" ht="14.25" customHeight="1">
      <c r="Q263" s="7"/>
    </row>
    <row r="264" ht="14.25" customHeight="1">
      <c r="Q264" s="7"/>
    </row>
    <row r="265" ht="14.25" customHeight="1">
      <c r="Q265" s="7"/>
    </row>
    <row r="266" ht="14.25" customHeight="1">
      <c r="Q266" s="7"/>
    </row>
    <row r="267" ht="14.25" customHeight="1">
      <c r="Q267" s="7"/>
    </row>
    <row r="268" ht="14.25" customHeight="1">
      <c r="Q268" s="7"/>
    </row>
    <row r="269" ht="14.25" customHeight="1">
      <c r="Q269" s="7"/>
    </row>
    <row r="270" ht="14.25" customHeight="1">
      <c r="Q270" s="7"/>
    </row>
    <row r="271" ht="14.25" customHeight="1">
      <c r="Q271" s="7"/>
    </row>
    <row r="272" ht="14.25" customHeight="1">
      <c r="Q272" s="7"/>
    </row>
    <row r="273" ht="14.25" customHeight="1">
      <c r="Q273" s="7"/>
    </row>
    <row r="274" ht="14.25" customHeight="1">
      <c r="Q274" s="7"/>
    </row>
    <row r="275" ht="14.25" customHeight="1">
      <c r="Q275" s="7"/>
    </row>
    <row r="276" ht="14.25" customHeight="1">
      <c r="Q276" s="7"/>
    </row>
    <row r="277" ht="14.25" customHeight="1">
      <c r="Q277" s="7"/>
    </row>
    <row r="278" ht="14.25" customHeight="1">
      <c r="Q278" s="7"/>
    </row>
    <row r="279" ht="14.25" customHeight="1">
      <c r="Q279" s="7"/>
    </row>
    <row r="280" ht="14.25" customHeight="1">
      <c r="Q280" s="7"/>
    </row>
    <row r="281" ht="14.25" customHeight="1">
      <c r="Q281" s="7"/>
    </row>
    <row r="282" ht="14.25" customHeight="1">
      <c r="Q282" s="7"/>
    </row>
    <row r="283" ht="14.25" customHeight="1">
      <c r="Q283" s="7"/>
    </row>
    <row r="284" ht="14.25" customHeight="1">
      <c r="Q284" s="7"/>
    </row>
    <row r="285" ht="14.25" customHeight="1">
      <c r="Q285" s="7"/>
    </row>
    <row r="286" ht="14.25" customHeight="1">
      <c r="Q286" s="7"/>
    </row>
    <row r="287" ht="14.25" customHeight="1">
      <c r="Q287" s="7"/>
    </row>
    <row r="288" ht="14.25" customHeight="1">
      <c r="Q288" s="7"/>
    </row>
    <row r="289" ht="14.25" customHeight="1">
      <c r="Q289" s="7"/>
    </row>
    <row r="290" ht="14.25" customHeight="1">
      <c r="Q290" s="7"/>
    </row>
    <row r="291" ht="14.25" customHeight="1">
      <c r="Q291" s="7"/>
    </row>
    <row r="292" ht="14.25" customHeight="1">
      <c r="Q292" s="7"/>
    </row>
    <row r="293" ht="14.25" customHeight="1">
      <c r="Q293" s="7"/>
    </row>
    <row r="294" ht="14.25" customHeight="1">
      <c r="Q294" s="7"/>
    </row>
    <row r="295" ht="14.25" customHeight="1">
      <c r="Q295" s="7"/>
    </row>
    <row r="296" ht="14.25" customHeight="1">
      <c r="Q296" s="7"/>
    </row>
    <row r="297" ht="14.25" customHeight="1">
      <c r="Q297" s="7"/>
    </row>
    <row r="298" ht="14.25" customHeight="1">
      <c r="Q298" s="7"/>
    </row>
    <row r="299" ht="14.25" customHeight="1">
      <c r="Q299" s="7"/>
    </row>
    <row r="300" ht="14.25" customHeight="1">
      <c r="Q300" s="7"/>
    </row>
    <row r="301" ht="14.25" customHeight="1">
      <c r="Q301" s="7"/>
    </row>
    <row r="302" ht="14.25" customHeight="1">
      <c r="Q302" s="7"/>
    </row>
    <row r="303" ht="14.25" customHeight="1">
      <c r="Q303" s="7"/>
    </row>
    <row r="304" ht="14.25" customHeight="1">
      <c r="Q304" s="7"/>
    </row>
    <row r="305" ht="14.25" customHeight="1">
      <c r="Q305" s="7"/>
    </row>
    <row r="306" ht="14.25" customHeight="1">
      <c r="Q306" s="7"/>
    </row>
    <row r="307" ht="14.25" customHeight="1">
      <c r="Q307" s="7"/>
    </row>
    <row r="308" ht="14.25" customHeight="1">
      <c r="Q308" s="7"/>
    </row>
    <row r="309" ht="14.25" customHeight="1">
      <c r="Q309" s="7"/>
    </row>
    <row r="310" ht="14.25" customHeight="1">
      <c r="Q310" s="7"/>
    </row>
    <row r="311" ht="14.25" customHeight="1">
      <c r="Q311" s="7"/>
    </row>
    <row r="312" ht="14.25" customHeight="1">
      <c r="Q312" s="7"/>
    </row>
    <row r="313" ht="14.25" customHeight="1">
      <c r="Q313" s="7"/>
    </row>
    <row r="314" ht="14.25" customHeight="1">
      <c r="Q314" s="7"/>
    </row>
    <row r="315" ht="14.25" customHeight="1">
      <c r="Q315" s="7"/>
    </row>
    <row r="316" ht="14.25" customHeight="1">
      <c r="Q316" s="7"/>
    </row>
    <row r="317" ht="14.25" customHeight="1">
      <c r="Q317" s="7"/>
    </row>
    <row r="318" ht="14.25" customHeight="1">
      <c r="Q318" s="7"/>
    </row>
    <row r="319" ht="14.25" customHeight="1">
      <c r="Q319" s="7"/>
    </row>
    <row r="320" ht="14.25" customHeight="1">
      <c r="Q320" s="7"/>
    </row>
    <row r="321" ht="14.25" customHeight="1">
      <c r="Q321" s="7"/>
    </row>
    <row r="322" ht="14.25" customHeight="1">
      <c r="Q322" s="7"/>
    </row>
    <row r="323" ht="14.25" customHeight="1">
      <c r="Q323" s="7"/>
    </row>
    <row r="324" ht="14.25" customHeight="1">
      <c r="Q324" s="7"/>
    </row>
    <row r="325" ht="14.25" customHeight="1">
      <c r="Q325" s="7"/>
    </row>
    <row r="326" ht="14.25" customHeight="1">
      <c r="Q326" s="7"/>
    </row>
    <row r="327" ht="14.25" customHeight="1">
      <c r="Q327" s="7"/>
    </row>
    <row r="328" ht="14.25" customHeight="1">
      <c r="Q328" s="7"/>
    </row>
    <row r="329" ht="14.25" customHeight="1">
      <c r="Q329" s="7"/>
    </row>
    <row r="330" ht="14.25" customHeight="1">
      <c r="Q330" s="7"/>
    </row>
    <row r="331" ht="14.25" customHeight="1">
      <c r="Q331" s="7"/>
    </row>
    <row r="332" ht="14.25" customHeight="1">
      <c r="Q332" s="7"/>
    </row>
    <row r="333" ht="14.25" customHeight="1">
      <c r="Q333" s="7"/>
    </row>
    <row r="334" ht="14.25" customHeight="1">
      <c r="Q334" s="7"/>
    </row>
    <row r="335" ht="14.25" customHeight="1">
      <c r="Q335" s="7"/>
    </row>
    <row r="336" ht="14.25" customHeight="1">
      <c r="Q336" s="7"/>
    </row>
    <row r="337" ht="14.25" customHeight="1">
      <c r="Q337" s="7"/>
    </row>
    <row r="338" ht="14.25" customHeight="1">
      <c r="Q338" s="7"/>
    </row>
    <row r="339" ht="14.25" customHeight="1">
      <c r="Q339" s="7"/>
    </row>
    <row r="340" ht="14.25" customHeight="1">
      <c r="Q340" s="7"/>
    </row>
    <row r="341" ht="14.25" customHeight="1">
      <c r="Q341" s="7"/>
    </row>
    <row r="342" ht="14.25" customHeight="1">
      <c r="Q342" s="7"/>
    </row>
    <row r="343" ht="14.25" customHeight="1">
      <c r="Q343" s="7"/>
    </row>
    <row r="344" ht="14.25" customHeight="1">
      <c r="Q344" s="7"/>
    </row>
    <row r="345" ht="14.25" customHeight="1">
      <c r="Q345" s="7"/>
    </row>
    <row r="346" ht="14.25" customHeight="1">
      <c r="Q346" s="7"/>
    </row>
    <row r="347" ht="14.25" customHeight="1">
      <c r="Q347" s="7"/>
    </row>
    <row r="348" ht="14.25" customHeight="1">
      <c r="Q348" s="7"/>
    </row>
    <row r="349" ht="14.25" customHeight="1">
      <c r="Q349" s="7"/>
    </row>
    <row r="350" ht="14.25" customHeight="1">
      <c r="Q350" s="7"/>
    </row>
    <row r="351" ht="14.25" customHeight="1">
      <c r="Q351" s="7"/>
    </row>
    <row r="352" ht="14.25" customHeight="1">
      <c r="Q352" s="7"/>
    </row>
    <row r="353" ht="14.25" customHeight="1">
      <c r="Q353" s="7"/>
    </row>
    <row r="354" ht="14.25" customHeight="1">
      <c r="Q354" s="7"/>
    </row>
    <row r="355" ht="14.25" customHeight="1">
      <c r="Q355" s="7"/>
    </row>
    <row r="356" ht="14.25" customHeight="1">
      <c r="Q356" s="7"/>
    </row>
    <row r="357" ht="14.25" customHeight="1">
      <c r="Q357" s="7"/>
    </row>
    <row r="358" ht="14.25" customHeight="1">
      <c r="Q358" s="7"/>
    </row>
    <row r="359" ht="14.25" customHeight="1">
      <c r="Q359" s="7"/>
    </row>
    <row r="360" ht="14.25" customHeight="1">
      <c r="Q360" s="7"/>
    </row>
    <row r="361" ht="14.25" customHeight="1">
      <c r="Q361" s="7"/>
    </row>
    <row r="362" ht="14.25" customHeight="1">
      <c r="Q362" s="7"/>
    </row>
    <row r="363" ht="14.25" customHeight="1">
      <c r="Q363" s="7"/>
    </row>
    <row r="364" ht="14.25" customHeight="1">
      <c r="Q364" s="7"/>
    </row>
    <row r="365" ht="14.25" customHeight="1">
      <c r="Q365" s="7"/>
    </row>
    <row r="366" ht="14.25" customHeight="1">
      <c r="Q366" s="7"/>
    </row>
    <row r="367" ht="14.25" customHeight="1">
      <c r="Q367" s="7"/>
    </row>
    <row r="368" ht="14.25" customHeight="1">
      <c r="Q368" s="7"/>
    </row>
    <row r="369" ht="14.25" customHeight="1">
      <c r="Q369" s="7"/>
    </row>
    <row r="370" ht="14.25" customHeight="1">
      <c r="Q370" s="7"/>
    </row>
    <row r="371" ht="14.25" customHeight="1">
      <c r="Q371" s="7"/>
    </row>
    <row r="372" ht="14.25" customHeight="1">
      <c r="Q372" s="7"/>
    </row>
    <row r="373" ht="14.25" customHeight="1">
      <c r="Q373" s="7"/>
    </row>
    <row r="374" ht="14.25" customHeight="1">
      <c r="Q374" s="7"/>
    </row>
    <row r="375" ht="14.25" customHeight="1">
      <c r="Q375" s="7"/>
    </row>
    <row r="376" ht="14.25" customHeight="1">
      <c r="Q376" s="7"/>
    </row>
    <row r="377" ht="14.25" customHeight="1">
      <c r="Q377" s="7"/>
    </row>
    <row r="378" ht="14.25" customHeight="1">
      <c r="Q378" s="7"/>
    </row>
    <row r="379" ht="14.25" customHeight="1">
      <c r="Q379" s="7"/>
    </row>
    <row r="380" ht="14.25" customHeight="1">
      <c r="Q380" s="7"/>
    </row>
    <row r="381" ht="14.25" customHeight="1">
      <c r="Q381" s="7"/>
    </row>
    <row r="382" ht="14.25" customHeight="1">
      <c r="Q382" s="7"/>
    </row>
    <row r="383" ht="14.25" customHeight="1">
      <c r="Q383" s="7"/>
    </row>
    <row r="384" ht="14.25" customHeight="1">
      <c r="Q384" s="7"/>
    </row>
    <row r="385" ht="14.25" customHeight="1">
      <c r="Q385" s="7"/>
    </row>
    <row r="386" ht="14.25" customHeight="1">
      <c r="Q386" s="7"/>
    </row>
    <row r="387" ht="14.25" customHeight="1">
      <c r="Q387" s="7"/>
    </row>
    <row r="388" ht="14.25" customHeight="1">
      <c r="Q388" s="7"/>
    </row>
    <row r="389" ht="14.25" customHeight="1">
      <c r="Q389" s="7"/>
    </row>
    <row r="390" ht="14.25" customHeight="1">
      <c r="Q390" s="7"/>
    </row>
    <row r="391" ht="14.25" customHeight="1">
      <c r="Q391" s="7"/>
    </row>
    <row r="392" ht="14.25" customHeight="1">
      <c r="Q392" s="7"/>
    </row>
    <row r="393" ht="14.25" customHeight="1">
      <c r="Q393" s="7"/>
    </row>
    <row r="394" ht="14.25" customHeight="1">
      <c r="Q394" s="7"/>
    </row>
    <row r="395" ht="14.25" customHeight="1">
      <c r="Q395" s="7"/>
    </row>
    <row r="396" ht="14.25" customHeight="1">
      <c r="Q396" s="7"/>
    </row>
    <row r="397" ht="14.25" customHeight="1">
      <c r="Q397" s="7"/>
    </row>
    <row r="398" ht="14.25" customHeight="1">
      <c r="Q398" s="7"/>
    </row>
    <row r="399" ht="14.25" customHeight="1">
      <c r="Q399" s="7"/>
    </row>
    <row r="400" ht="14.25" customHeight="1">
      <c r="Q400" s="7"/>
    </row>
    <row r="401" ht="14.25" customHeight="1">
      <c r="Q401" s="7"/>
    </row>
    <row r="402" ht="14.25" customHeight="1">
      <c r="Q402" s="7"/>
    </row>
    <row r="403" ht="14.25" customHeight="1">
      <c r="Q403" s="7"/>
    </row>
    <row r="404" ht="14.25" customHeight="1">
      <c r="Q404" s="7"/>
    </row>
    <row r="405" ht="14.25" customHeight="1">
      <c r="Q405" s="7"/>
    </row>
    <row r="406" ht="14.25" customHeight="1">
      <c r="Q406" s="7"/>
    </row>
    <row r="407" ht="14.25" customHeight="1">
      <c r="Q407" s="7"/>
    </row>
    <row r="408" ht="14.25" customHeight="1">
      <c r="Q408" s="7"/>
    </row>
    <row r="409" ht="14.25" customHeight="1">
      <c r="Q409" s="7"/>
    </row>
    <row r="410" ht="14.25" customHeight="1">
      <c r="Q410" s="7"/>
    </row>
    <row r="411" ht="14.25" customHeight="1">
      <c r="Q411" s="7"/>
    </row>
    <row r="412" ht="14.25" customHeight="1">
      <c r="Q412" s="7"/>
    </row>
    <row r="413" ht="14.25" customHeight="1">
      <c r="Q413" s="7"/>
    </row>
    <row r="414" ht="14.25" customHeight="1">
      <c r="Q414" s="7"/>
    </row>
    <row r="415" ht="14.25" customHeight="1">
      <c r="Q415" s="7"/>
    </row>
    <row r="416" ht="14.25" customHeight="1">
      <c r="Q416" s="7"/>
    </row>
    <row r="417" ht="14.25" customHeight="1">
      <c r="Q417" s="7"/>
    </row>
    <row r="418" ht="14.25" customHeight="1">
      <c r="Q418" s="7"/>
    </row>
    <row r="419" ht="14.25" customHeight="1">
      <c r="Q419" s="7"/>
    </row>
    <row r="420" ht="14.25" customHeight="1">
      <c r="Q420" s="7"/>
    </row>
    <row r="421" ht="14.25" customHeight="1">
      <c r="Q421" s="7"/>
    </row>
    <row r="422" ht="14.25" customHeight="1">
      <c r="Q422" s="7"/>
    </row>
    <row r="423" ht="14.25" customHeight="1">
      <c r="Q423" s="7"/>
    </row>
    <row r="424" ht="14.25" customHeight="1">
      <c r="Q424" s="7"/>
    </row>
    <row r="425" ht="14.25" customHeight="1">
      <c r="Q425" s="7"/>
    </row>
    <row r="426" ht="14.25" customHeight="1">
      <c r="Q426" s="7"/>
    </row>
    <row r="427" ht="14.25" customHeight="1">
      <c r="Q427" s="7"/>
    </row>
    <row r="428" ht="14.25" customHeight="1">
      <c r="Q428" s="7"/>
    </row>
    <row r="429" ht="14.25" customHeight="1">
      <c r="Q429" s="7"/>
    </row>
    <row r="430" ht="14.25" customHeight="1">
      <c r="Q430" s="7"/>
    </row>
    <row r="431" ht="14.25" customHeight="1">
      <c r="Q431" s="7"/>
    </row>
    <row r="432" ht="14.25" customHeight="1">
      <c r="Q432" s="7"/>
    </row>
    <row r="433" ht="14.25" customHeight="1">
      <c r="Q433" s="7"/>
    </row>
    <row r="434" ht="14.25" customHeight="1">
      <c r="Q434" s="7"/>
    </row>
    <row r="435" ht="14.25" customHeight="1">
      <c r="Q435" s="7"/>
    </row>
    <row r="436" ht="14.25" customHeight="1">
      <c r="Q436" s="7"/>
    </row>
    <row r="437" ht="14.25" customHeight="1">
      <c r="Q437" s="7"/>
    </row>
    <row r="438" ht="14.25" customHeight="1">
      <c r="Q438" s="7"/>
    </row>
    <row r="439" ht="14.25" customHeight="1">
      <c r="Q439" s="7"/>
    </row>
    <row r="440" ht="14.25" customHeight="1">
      <c r="Q440" s="7"/>
    </row>
    <row r="441" ht="14.25" customHeight="1">
      <c r="Q441" s="7"/>
    </row>
    <row r="442" ht="14.25" customHeight="1">
      <c r="Q442" s="7"/>
    </row>
    <row r="443" ht="14.25" customHeight="1">
      <c r="Q443" s="7"/>
    </row>
    <row r="444" ht="14.25" customHeight="1">
      <c r="Q444" s="7"/>
    </row>
    <row r="445" ht="14.25" customHeight="1">
      <c r="Q445" s="7"/>
    </row>
    <row r="446" ht="14.25" customHeight="1">
      <c r="Q446" s="7"/>
    </row>
    <row r="447" ht="14.25" customHeight="1">
      <c r="Q447" s="7"/>
    </row>
    <row r="448" ht="14.25" customHeight="1">
      <c r="Q448" s="7"/>
    </row>
    <row r="449" ht="14.25" customHeight="1">
      <c r="Q449" s="7"/>
    </row>
    <row r="450" ht="14.25" customHeight="1">
      <c r="Q450" s="7"/>
    </row>
    <row r="451" ht="14.25" customHeight="1">
      <c r="Q451" s="7"/>
    </row>
    <row r="452" ht="14.25" customHeight="1">
      <c r="Q452" s="7"/>
    </row>
    <row r="453" ht="14.25" customHeight="1">
      <c r="Q453" s="7"/>
    </row>
    <row r="454" ht="14.25" customHeight="1">
      <c r="Q454" s="7"/>
    </row>
    <row r="455" ht="14.25" customHeight="1">
      <c r="Q455" s="7"/>
    </row>
    <row r="456" ht="14.25" customHeight="1">
      <c r="Q456" s="7"/>
    </row>
    <row r="457" ht="14.25" customHeight="1">
      <c r="Q457" s="7"/>
    </row>
    <row r="458" ht="14.25" customHeight="1">
      <c r="Q458" s="7"/>
    </row>
    <row r="459" ht="14.25" customHeight="1">
      <c r="Q459" s="7"/>
    </row>
    <row r="460" ht="14.25" customHeight="1">
      <c r="Q460" s="7"/>
    </row>
    <row r="461" ht="14.25" customHeight="1">
      <c r="Q461" s="7"/>
    </row>
    <row r="462" ht="14.25" customHeight="1">
      <c r="Q462" s="7"/>
    </row>
    <row r="463" ht="14.25" customHeight="1">
      <c r="Q463" s="7"/>
    </row>
    <row r="464" ht="14.25" customHeight="1">
      <c r="Q464" s="7"/>
    </row>
    <row r="465" ht="14.25" customHeight="1">
      <c r="Q465" s="7"/>
    </row>
    <row r="466" ht="14.25" customHeight="1">
      <c r="Q466" s="7"/>
    </row>
    <row r="467" ht="14.25" customHeight="1">
      <c r="Q467" s="7"/>
    </row>
    <row r="468" ht="14.25" customHeight="1">
      <c r="Q468" s="7"/>
    </row>
    <row r="469" ht="14.25" customHeight="1">
      <c r="Q469" s="7"/>
    </row>
    <row r="470" ht="14.25" customHeight="1">
      <c r="Q470" s="7"/>
    </row>
    <row r="471" ht="14.25" customHeight="1">
      <c r="Q471" s="7"/>
    </row>
    <row r="472" ht="14.25" customHeight="1">
      <c r="Q472" s="7"/>
    </row>
    <row r="473" ht="14.25" customHeight="1">
      <c r="Q473" s="7"/>
    </row>
    <row r="474" ht="14.25" customHeight="1">
      <c r="Q474" s="7"/>
    </row>
    <row r="475" ht="14.25" customHeight="1">
      <c r="Q475" s="7"/>
    </row>
    <row r="476" ht="14.25" customHeight="1">
      <c r="Q476" s="7"/>
    </row>
    <row r="477" ht="14.25" customHeight="1">
      <c r="Q477" s="7"/>
    </row>
    <row r="478" ht="14.25" customHeight="1">
      <c r="Q478" s="7"/>
    </row>
    <row r="479" ht="14.25" customHeight="1">
      <c r="Q479" s="7"/>
    </row>
    <row r="480" ht="14.25" customHeight="1">
      <c r="Q480" s="7"/>
    </row>
    <row r="481" ht="14.25" customHeight="1">
      <c r="Q481" s="7"/>
    </row>
    <row r="482" ht="14.25" customHeight="1">
      <c r="Q482" s="7"/>
    </row>
    <row r="483" ht="14.25" customHeight="1">
      <c r="Q483" s="7"/>
    </row>
    <row r="484" ht="14.25" customHeight="1">
      <c r="Q484" s="7"/>
    </row>
    <row r="485" ht="14.25" customHeight="1">
      <c r="Q485" s="7"/>
    </row>
    <row r="486" ht="14.25" customHeight="1">
      <c r="Q486" s="7"/>
    </row>
    <row r="487" ht="14.25" customHeight="1">
      <c r="Q487" s="7"/>
    </row>
    <row r="488" ht="14.25" customHeight="1">
      <c r="Q488" s="7"/>
    </row>
    <row r="489" ht="14.25" customHeight="1">
      <c r="Q489" s="7"/>
    </row>
    <row r="490" ht="14.25" customHeight="1">
      <c r="Q490" s="7"/>
    </row>
    <row r="491" ht="14.25" customHeight="1">
      <c r="Q491" s="7"/>
    </row>
    <row r="492" ht="14.25" customHeight="1">
      <c r="Q492" s="7"/>
    </row>
    <row r="493" ht="14.25" customHeight="1">
      <c r="Q493" s="7"/>
    </row>
    <row r="494" ht="14.25" customHeight="1">
      <c r="Q494" s="7"/>
    </row>
    <row r="495" ht="14.25" customHeight="1">
      <c r="Q495" s="7"/>
    </row>
    <row r="496" ht="14.25" customHeight="1">
      <c r="Q496" s="7"/>
    </row>
    <row r="497" ht="14.25" customHeight="1">
      <c r="Q497" s="7"/>
    </row>
    <row r="498" ht="14.25" customHeight="1">
      <c r="Q498" s="7"/>
    </row>
    <row r="499" ht="14.25" customHeight="1">
      <c r="Q499" s="7"/>
    </row>
    <row r="500" ht="14.25" customHeight="1">
      <c r="Q500" s="7"/>
    </row>
    <row r="501" ht="14.25" customHeight="1">
      <c r="Q501" s="7"/>
    </row>
    <row r="502" ht="14.25" customHeight="1">
      <c r="Q502" s="7"/>
    </row>
    <row r="503" ht="14.25" customHeight="1">
      <c r="Q503" s="7"/>
    </row>
    <row r="504" ht="14.25" customHeight="1">
      <c r="Q504" s="7"/>
    </row>
    <row r="505" ht="14.25" customHeight="1">
      <c r="Q505" s="7"/>
    </row>
    <row r="506" ht="14.25" customHeight="1">
      <c r="Q506" s="7"/>
    </row>
    <row r="507" ht="14.25" customHeight="1">
      <c r="Q507" s="7"/>
    </row>
    <row r="508" ht="14.25" customHeight="1">
      <c r="Q508" s="7"/>
    </row>
    <row r="509" ht="14.25" customHeight="1">
      <c r="Q509" s="7"/>
    </row>
    <row r="510" ht="14.25" customHeight="1">
      <c r="Q510" s="7"/>
    </row>
    <row r="511" ht="14.25" customHeight="1">
      <c r="Q511" s="7"/>
    </row>
    <row r="512" ht="14.25" customHeight="1">
      <c r="Q512" s="7"/>
    </row>
    <row r="513" ht="14.25" customHeight="1">
      <c r="Q513" s="7"/>
    </row>
    <row r="514" ht="14.25" customHeight="1">
      <c r="Q514" s="7"/>
    </row>
    <row r="515" ht="14.25" customHeight="1">
      <c r="Q515" s="7"/>
    </row>
    <row r="516" ht="14.25" customHeight="1">
      <c r="Q516" s="7"/>
    </row>
    <row r="517" ht="14.25" customHeight="1">
      <c r="Q517" s="7"/>
    </row>
    <row r="518" ht="14.25" customHeight="1">
      <c r="Q518" s="7"/>
    </row>
    <row r="519" ht="14.25" customHeight="1">
      <c r="Q519" s="7"/>
    </row>
    <row r="520" ht="14.25" customHeight="1">
      <c r="Q520" s="7"/>
    </row>
    <row r="521" ht="14.25" customHeight="1">
      <c r="Q521" s="7"/>
    </row>
    <row r="522" ht="14.25" customHeight="1">
      <c r="Q522" s="7"/>
    </row>
    <row r="523" ht="14.25" customHeight="1">
      <c r="Q523" s="7"/>
    </row>
    <row r="524" ht="14.25" customHeight="1">
      <c r="Q524" s="7"/>
    </row>
    <row r="525" ht="14.25" customHeight="1">
      <c r="Q525" s="7"/>
    </row>
    <row r="526" ht="14.25" customHeight="1">
      <c r="Q526" s="7"/>
    </row>
    <row r="527" ht="14.25" customHeight="1">
      <c r="Q527" s="7"/>
    </row>
    <row r="528" ht="14.25" customHeight="1">
      <c r="Q528" s="7"/>
    </row>
    <row r="529" ht="14.25" customHeight="1">
      <c r="Q529" s="7"/>
    </row>
    <row r="530" ht="14.25" customHeight="1">
      <c r="Q530" s="7"/>
    </row>
    <row r="531" ht="14.25" customHeight="1">
      <c r="Q531" s="7"/>
    </row>
    <row r="532" ht="14.25" customHeight="1">
      <c r="Q532" s="7"/>
    </row>
    <row r="533" ht="14.25" customHeight="1">
      <c r="Q533" s="7"/>
    </row>
    <row r="534" ht="14.25" customHeight="1">
      <c r="Q534" s="7"/>
    </row>
    <row r="535" ht="14.25" customHeight="1">
      <c r="Q535" s="7"/>
    </row>
    <row r="536" ht="14.25" customHeight="1">
      <c r="Q536" s="7"/>
    </row>
    <row r="537" ht="14.25" customHeight="1">
      <c r="Q537" s="7"/>
    </row>
    <row r="538" ht="14.25" customHeight="1">
      <c r="Q538" s="7"/>
    </row>
    <row r="539" ht="14.25" customHeight="1">
      <c r="Q539" s="7"/>
    </row>
    <row r="540" ht="14.25" customHeight="1">
      <c r="Q540" s="7"/>
    </row>
    <row r="541" ht="14.25" customHeight="1">
      <c r="Q541" s="7"/>
    </row>
    <row r="542" ht="14.25" customHeight="1">
      <c r="Q542" s="7"/>
    </row>
    <row r="543" ht="14.25" customHeight="1">
      <c r="Q543" s="7"/>
    </row>
    <row r="544" ht="14.25" customHeight="1">
      <c r="Q544" s="7"/>
    </row>
    <row r="545" ht="14.25" customHeight="1">
      <c r="Q545" s="7"/>
    </row>
    <row r="546" ht="14.25" customHeight="1">
      <c r="Q546" s="7"/>
    </row>
    <row r="547" ht="14.25" customHeight="1">
      <c r="Q547" s="7"/>
    </row>
    <row r="548" ht="14.25" customHeight="1">
      <c r="Q548" s="7"/>
    </row>
    <row r="549" ht="14.25" customHeight="1">
      <c r="Q549" s="7"/>
    </row>
    <row r="550" ht="14.25" customHeight="1">
      <c r="Q550" s="7"/>
    </row>
    <row r="551" ht="14.25" customHeight="1">
      <c r="Q551" s="7"/>
    </row>
    <row r="552" ht="14.25" customHeight="1">
      <c r="Q552" s="7"/>
    </row>
    <row r="553" ht="14.25" customHeight="1">
      <c r="Q553" s="7"/>
    </row>
    <row r="554" ht="14.25" customHeight="1">
      <c r="Q554" s="7"/>
    </row>
    <row r="555" ht="14.25" customHeight="1">
      <c r="Q555" s="7"/>
    </row>
    <row r="556" ht="14.25" customHeight="1">
      <c r="Q556" s="7"/>
    </row>
    <row r="557" ht="14.25" customHeight="1">
      <c r="Q557" s="7"/>
    </row>
    <row r="558" ht="14.25" customHeight="1">
      <c r="Q558" s="7"/>
    </row>
    <row r="559" ht="14.25" customHeight="1">
      <c r="Q559" s="7"/>
    </row>
    <row r="560" ht="14.25" customHeight="1">
      <c r="Q560" s="7"/>
    </row>
    <row r="561" ht="14.25" customHeight="1">
      <c r="Q561" s="7"/>
    </row>
    <row r="562" ht="14.25" customHeight="1">
      <c r="Q562" s="7"/>
    </row>
    <row r="563" ht="14.25" customHeight="1">
      <c r="Q563" s="7"/>
    </row>
    <row r="564" ht="14.25" customHeight="1">
      <c r="Q564" s="7"/>
    </row>
    <row r="565" ht="14.25" customHeight="1">
      <c r="Q565" s="7"/>
    </row>
    <row r="566" ht="14.25" customHeight="1">
      <c r="Q566" s="7"/>
    </row>
    <row r="567" ht="14.25" customHeight="1">
      <c r="Q567" s="7"/>
    </row>
    <row r="568" ht="14.25" customHeight="1">
      <c r="Q568" s="7"/>
    </row>
    <row r="569" ht="14.25" customHeight="1">
      <c r="Q569" s="7"/>
    </row>
    <row r="570" ht="14.25" customHeight="1">
      <c r="Q570" s="7"/>
    </row>
    <row r="571" ht="14.25" customHeight="1">
      <c r="Q571" s="7"/>
    </row>
    <row r="572" ht="14.25" customHeight="1">
      <c r="Q572" s="7"/>
    </row>
    <row r="573" ht="14.25" customHeight="1">
      <c r="Q573" s="7"/>
    </row>
    <row r="574" ht="14.25" customHeight="1">
      <c r="Q574" s="7"/>
    </row>
    <row r="575" ht="14.25" customHeight="1">
      <c r="Q575" s="7"/>
    </row>
    <row r="576" ht="14.25" customHeight="1">
      <c r="Q576" s="7"/>
    </row>
    <row r="577" ht="14.25" customHeight="1">
      <c r="Q577" s="7"/>
    </row>
    <row r="578" ht="14.25" customHeight="1">
      <c r="Q578" s="7"/>
    </row>
    <row r="579" ht="14.25" customHeight="1">
      <c r="Q579" s="7"/>
    </row>
    <row r="580" ht="14.25" customHeight="1">
      <c r="Q580" s="7"/>
    </row>
    <row r="581" ht="14.25" customHeight="1">
      <c r="Q581" s="7"/>
    </row>
    <row r="582" ht="14.25" customHeight="1">
      <c r="Q582" s="7"/>
    </row>
    <row r="583" ht="14.25" customHeight="1">
      <c r="Q583" s="7"/>
    </row>
    <row r="584" ht="14.25" customHeight="1">
      <c r="Q584" s="7"/>
    </row>
    <row r="585" ht="14.25" customHeight="1">
      <c r="Q585" s="7"/>
    </row>
    <row r="586" ht="14.25" customHeight="1">
      <c r="Q586" s="7"/>
    </row>
    <row r="587" ht="14.25" customHeight="1">
      <c r="Q587" s="7"/>
    </row>
    <row r="588" ht="14.25" customHeight="1">
      <c r="Q588" s="7"/>
    </row>
    <row r="589" ht="14.25" customHeight="1">
      <c r="Q589" s="7"/>
    </row>
    <row r="590" ht="14.25" customHeight="1">
      <c r="Q590" s="7"/>
    </row>
    <row r="591" ht="14.25" customHeight="1">
      <c r="Q591" s="7"/>
    </row>
    <row r="592" ht="14.25" customHeight="1">
      <c r="Q592" s="7"/>
    </row>
    <row r="593" ht="14.25" customHeight="1">
      <c r="Q593" s="7"/>
    </row>
    <row r="594" ht="14.25" customHeight="1">
      <c r="Q594" s="7"/>
    </row>
    <row r="595" ht="14.25" customHeight="1">
      <c r="Q595" s="7"/>
    </row>
    <row r="596" ht="14.25" customHeight="1">
      <c r="Q596" s="7"/>
    </row>
    <row r="597" ht="14.25" customHeight="1">
      <c r="Q597" s="7"/>
    </row>
    <row r="598" ht="14.25" customHeight="1">
      <c r="Q598" s="7"/>
    </row>
    <row r="599" ht="14.25" customHeight="1">
      <c r="Q599" s="7"/>
    </row>
    <row r="600" ht="14.25" customHeight="1">
      <c r="Q600" s="7"/>
    </row>
    <row r="601" ht="14.25" customHeight="1">
      <c r="Q601" s="7"/>
    </row>
    <row r="602" ht="14.25" customHeight="1">
      <c r="Q602" s="7"/>
    </row>
    <row r="603" ht="14.25" customHeight="1">
      <c r="Q603" s="7"/>
    </row>
    <row r="604" ht="14.25" customHeight="1">
      <c r="Q604" s="7"/>
    </row>
    <row r="605" ht="14.25" customHeight="1">
      <c r="Q605" s="7"/>
    </row>
    <row r="606" ht="14.25" customHeight="1">
      <c r="Q606" s="7"/>
    </row>
    <row r="607" ht="14.25" customHeight="1">
      <c r="Q607" s="7"/>
    </row>
    <row r="608" ht="14.25" customHeight="1">
      <c r="Q608" s="7"/>
    </row>
    <row r="609" ht="14.25" customHeight="1">
      <c r="Q609" s="7"/>
    </row>
    <row r="610" ht="14.25" customHeight="1">
      <c r="Q610" s="7"/>
    </row>
    <row r="611" ht="14.25" customHeight="1">
      <c r="Q611" s="7"/>
    </row>
    <row r="612" ht="14.25" customHeight="1">
      <c r="Q612" s="7"/>
    </row>
    <row r="613" ht="14.25" customHeight="1">
      <c r="Q613" s="7"/>
    </row>
    <row r="614" ht="14.25" customHeight="1">
      <c r="Q614" s="7"/>
    </row>
    <row r="615" ht="14.25" customHeight="1">
      <c r="Q615" s="7"/>
    </row>
    <row r="616" ht="14.25" customHeight="1">
      <c r="Q616" s="7"/>
    </row>
    <row r="617" ht="14.25" customHeight="1">
      <c r="Q617" s="7"/>
    </row>
    <row r="618" ht="14.25" customHeight="1">
      <c r="Q618" s="7"/>
    </row>
    <row r="619" ht="14.25" customHeight="1">
      <c r="Q619" s="7"/>
    </row>
    <row r="620" ht="14.25" customHeight="1">
      <c r="Q620" s="7"/>
    </row>
    <row r="621" ht="14.25" customHeight="1">
      <c r="Q621" s="7"/>
    </row>
    <row r="622" ht="14.25" customHeight="1">
      <c r="Q622" s="7"/>
    </row>
    <row r="623" ht="14.25" customHeight="1">
      <c r="Q623" s="7"/>
    </row>
    <row r="624" ht="14.25" customHeight="1">
      <c r="Q624" s="7"/>
    </row>
    <row r="625" ht="14.25" customHeight="1">
      <c r="Q625" s="7"/>
    </row>
    <row r="626" ht="14.25" customHeight="1">
      <c r="Q626" s="7"/>
    </row>
    <row r="627" ht="14.25" customHeight="1">
      <c r="Q627" s="7"/>
    </row>
    <row r="628" ht="14.25" customHeight="1">
      <c r="Q628" s="7"/>
    </row>
    <row r="629" ht="14.25" customHeight="1">
      <c r="Q629" s="7"/>
    </row>
    <row r="630" ht="14.25" customHeight="1">
      <c r="Q630" s="7"/>
    </row>
    <row r="631" ht="14.25" customHeight="1">
      <c r="Q631" s="7"/>
    </row>
    <row r="632" ht="14.25" customHeight="1">
      <c r="Q632" s="7"/>
    </row>
    <row r="633" ht="14.25" customHeight="1">
      <c r="Q633" s="7"/>
    </row>
    <row r="634" ht="14.25" customHeight="1">
      <c r="Q634" s="7"/>
    </row>
    <row r="635" ht="14.25" customHeight="1">
      <c r="Q635" s="7"/>
    </row>
    <row r="636" ht="14.25" customHeight="1">
      <c r="Q636" s="7"/>
    </row>
    <row r="637" ht="14.25" customHeight="1">
      <c r="Q637" s="7"/>
    </row>
    <row r="638" ht="14.25" customHeight="1">
      <c r="Q638" s="7"/>
    </row>
    <row r="639" ht="14.25" customHeight="1">
      <c r="Q639" s="7"/>
    </row>
    <row r="640" ht="14.25" customHeight="1">
      <c r="Q640" s="7"/>
    </row>
    <row r="641" ht="14.25" customHeight="1">
      <c r="Q641" s="7"/>
    </row>
    <row r="642" ht="14.25" customHeight="1">
      <c r="Q642" s="7"/>
    </row>
    <row r="643" ht="14.25" customHeight="1">
      <c r="Q643" s="7"/>
    </row>
    <row r="644" ht="14.25" customHeight="1">
      <c r="Q644" s="7"/>
    </row>
    <row r="645" ht="14.25" customHeight="1">
      <c r="Q645" s="7"/>
    </row>
    <row r="646" ht="14.25" customHeight="1">
      <c r="Q646" s="7"/>
    </row>
    <row r="647" ht="14.25" customHeight="1">
      <c r="Q647" s="7"/>
    </row>
    <row r="648" ht="14.25" customHeight="1">
      <c r="Q648" s="7"/>
    </row>
    <row r="649" ht="14.25" customHeight="1">
      <c r="Q649" s="7"/>
    </row>
    <row r="650" ht="14.25" customHeight="1">
      <c r="Q650" s="7"/>
    </row>
    <row r="651" ht="14.25" customHeight="1">
      <c r="Q651" s="7"/>
    </row>
    <row r="652" ht="14.25" customHeight="1">
      <c r="Q652" s="7"/>
    </row>
    <row r="653" ht="14.25" customHeight="1">
      <c r="Q653" s="7"/>
    </row>
    <row r="654" ht="14.25" customHeight="1">
      <c r="Q654" s="7"/>
    </row>
    <row r="655" ht="14.25" customHeight="1">
      <c r="Q655" s="7"/>
    </row>
    <row r="656" ht="14.25" customHeight="1">
      <c r="Q656" s="7"/>
    </row>
    <row r="657" ht="14.25" customHeight="1">
      <c r="Q657" s="7"/>
    </row>
    <row r="658" ht="14.25" customHeight="1">
      <c r="Q658" s="7"/>
    </row>
    <row r="659" ht="14.25" customHeight="1">
      <c r="Q659" s="7"/>
    </row>
    <row r="660" ht="14.25" customHeight="1">
      <c r="Q660" s="7"/>
    </row>
    <row r="661" ht="14.25" customHeight="1">
      <c r="Q661" s="7"/>
    </row>
    <row r="662" ht="14.25" customHeight="1">
      <c r="Q662" s="7"/>
    </row>
    <row r="663" ht="14.25" customHeight="1">
      <c r="Q663" s="7"/>
    </row>
    <row r="664" ht="14.25" customHeight="1">
      <c r="Q664" s="7"/>
    </row>
    <row r="665" ht="14.25" customHeight="1">
      <c r="Q665" s="7"/>
    </row>
    <row r="666" ht="14.25" customHeight="1">
      <c r="Q666" s="7"/>
    </row>
    <row r="667" ht="14.25" customHeight="1">
      <c r="Q667" s="7"/>
    </row>
    <row r="668" ht="14.25" customHeight="1">
      <c r="Q668" s="7"/>
    </row>
    <row r="669" ht="14.25" customHeight="1">
      <c r="Q669" s="7"/>
    </row>
    <row r="670" ht="14.25" customHeight="1">
      <c r="Q670" s="7"/>
    </row>
    <row r="671" ht="14.25" customHeight="1">
      <c r="Q671" s="7"/>
    </row>
    <row r="672" ht="14.25" customHeight="1">
      <c r="Q672" s="7"/>
    </row>
    <row r="673" ht="14.25" customHeight="1">
      <c r="Q673" s="7"/>
    </row>
    <row r="674" ht="14.25" customHeight="1">
      <c r="Q674" s="7"/>
    </row>
    <row r="675" ht="14.25" customHeight="1">
      <c r="Q675" s="7"/>
    </row>
    <row r="676" ht="14.25" customHeight="1">
      <c r="Q676" s="7"/>
    </row>
    <row r="677" ht="14.25" customHeight="1">
      <c r="Q677" s="7"/>
    </row>
    <row r="678" ht="14.25" customHeight="1">
      <c r="Q678" s="7"/>
    </row>
    <row r="679" ht="14.25" customHeight="1">
      <c r="Q679" s="7"/>
    </row>
    <row r="680" ht="14.25" customHeight="1">
      <c r="Q680" s="7"/>
    </row>
    <row r="681" ht="14.25" customHeight="1">
      <c r="Q681" s="7"/>
    </row>
    <row r="682" ht="14.25" customHeight="1">
      <c r="Q682" s="7"/>
    </row>
    <row r="683" ht="14.25" customHeight="1">
      <c r="Q683" s="7"/>
    </row>
    <row r="684" ht="14.25" customHeight="1">
      <c r="Q684" s="7"/>
    </row>
    <row r="685" ht="14.25" customHeight="1">
      <c r="Q685" s="7"/>
    </row>
    <row r="686" ht="14.25" customHeight="1">
      <c r="Q686" s="7"/>
    </row>
    <row r="687" ht="14.25" customHeight="1">
      <c r="Q687" s="7"/>
    </row>
    <row r="688" ht="14.25" customHeight="1">
      <c r="Q688" s="7"/>
    </row>
    <row r="689" ht="14.25" customHeight="1">
      <c r="Q689" s="7"/>
    </row>
    <row r="690" ht="14.25" customHeight="1">
      <c r="Q690" s="7"/>
    </row>
    <row r="691" ht="14.25" customHeight="1">
      <c r="Q691" s="7"/>
    </row>
    <row r="692" ht="14.25" customHeight="1">
      <c r="Q692" s="7"/>
    </row>
    <row r="693" ht="14.25" customHeight="1">
      <c r="Q693" s="7"/>
    </row>
    <row r="694" ht="14.25" customHeight="1">
      <c r="Q694" s="7"/>
    </row>
    <row r="695" ht="14.25" customHeight="1">
      <c r="Q695" s="7"/>
    </row>
    <row r="696" ht="14.25" customHeight="1">
      <c r="Q696" s="7"/>
    </row>
    <row r="697" ht="14.25" customHeight="1">
      <c r="Q697" s="7"/>
    </row>
    <row r="698" ht="14.25" customHeight="1">
      <c r="Q698" s="7"/>
    </row>
    <row r="699" ht="14.25" customHeight="1">
      <c r="Q699" s="7"/>
    </row>
    <row r="700" ht="14.25" customHeight="1">
      <c r="Q700" s="7"/>
    </row>
    <row r="701" ht="14.25" customHeight="1">
      <c r="Q701" s="7"/>
    </row>
    <row r="702" ht="14.25" customHeight="1">
      <c r="Q702" s="7"/>
    </row>
    <row r="703" ht="14.25" customHeight="1">
      <c r="Q703" s="7"/>
    </row>
    <row r="704" ht="14.25" customHeight="1">
      <c r="Q704" s="7"/>
    </row>
    <row r="705" ht="14.25" customHeight="1">
      <c r="Q705" s="7"/>
    </row>
    <row r="706" ht="14.25" customHeight="1">
      <c r="Q706" s="7"/>
    </row>
    <row r="707" ht="14.25" customHeight="1">
      <c r="Q707" s="7"/>
    </row>
    <row r="708" ht="14.25" customHeight="1">
      <c r="Q708" s="7"/>
    </row>
    <row r="709" ht="14.25" customHeight="1">
      <c r="Q709" s="7"/>
    </row>
    <row r="710" ht="14.25" customHeight="1">
      <c r="Q710" s="7"/>
    </row>
    <row r="711" ht="14.25" customHeight="1">
      <c r="Q711" s="7"/>
    </row>
    <row r="712" ht="14.25" customHeight="1">
      <c r="Q712" s="7"/>
    </row>
    <row r="713" ht="14.25" customHeight="1">
      <c r="Q713" s="7"/>
    </row>
    <row r="714" ht="14.25" customHeight="1">
      <c r="Q714" s="7"/>
    </row>
    <row r="715" ht="14.25" customHeight="1">
      <c r="Q715" s="7"/>
    </row>
    <row r="716" ht="14.25" customHeight="1">
      <c r="Q716" s="7"/>
    </row>
    <row r="717" ht="14.25" customHeight="1">
      <c r="Q717" s="7"/>
    </row>
    <row r="718" ht="14.25" customHeight="1">
      <c r="Q718" s="7"/>
    </row>
    <row r="719" ht="14.25" customHeight="1">
      <c r="Q719" s="7"/>
    </row>
    <row r="720" ht="14.25" customHeight="1">
      <c r="Q720" s="7"/>
    </row>
    <row r="721" ht="14.25" customHeight="1">
      <c r="Q721" s="7"/>
    </row>
    <row r="722" ht="14.25" customHeight="1">
      <c r="Q722" s="7"/>
    </row>
    <row r="723" ht="14.25" customHeight="1">
      <c r="Q723" s="7"/>
    </row>
    <row r="724" ht="14.25" customHeight="1">
      <c r="Q724" s="7"/>
    </row>
    <row r="725" ht="14.25" customHeight="1">
      <c r="Q725" s="7"/>
    </row>
    <row r="726" ht="14.25" customHeight="1">
      <c r="Q726" s="7"/>
    </row>
    <row r="727" ht="14.25" customHeight="1">
      <c r="Q727" s="7"/>
    </row>
    <row r="728" ht="14.25" customHeight="1">
      <c r="Q728" s="7"/>
    </row>
    <row r="729" ht="14.25" customHeight="1">
      <c r="Q729" s="7"/>
    </row>
    <row r="730" ht="14.25" customHeight="1">
      <c r="Q730" s="7"/>
    </row>
    <row r="731" ht="14.25" customHeight="1">
      <c r="Q731" s="7"/>
    </row>
    <row r="732" ht="14.25" customHeight="1">
      <c r="Q732" s="7"/>
    </row>
    <row r="733" ht="14.25" customHeight="1">
      <c r="Q733" s="7"/>
    </row>
    <row r="734" ht="14.25" customHeight="1">
      <c r="Q734" s="7"/>
    </row>
    <row r="735" ht="14.25" customHeight="1">
      <c r="Q735" s="7"/>
    </row>
    <row r="736" ht="14.25" customHeight="1">
      <c r="Q736" s="7"/>
    </row>
    <row r="737" ht="14.25" customHeight="1">
      <c r="Q737" s="7"/>
    </row>
    <row r="738" ht="14.25" customHeight="1">
      <c r="Q738" s="7"/>
    </row>
    <row r="739" ht="14.25" customHeight="1">
      <c r="Q739" s="7"/>
    </row>
    <row r="740" ht="14.25" customHeight="1">
      <c r="Q740" s="7"/>
    </row>
    <row r="741" ht="14.25" customHeight="1">
      <c r="Q741" s="7"/>
    </row>
    <row r="742" ht="14.25" customHeight="1">
      <c r="Q742" s="7"/>
    </row>
    <row r="743" ht="14.25" customHeight="1">
      <c r="Q743" s="7"/>
    </row>
    <row r="744" ht="14.25" customHeight="1">
      <c r="Q744" s="7"/>
    </row>
    <row r="745" ht="14.25" customHeight="1">
      <c r="Q745" s="7"/>
    </row>
    <row r="746" ht="14.25" customHeight="1">
      <c r="Q746" s="7"/>
    </row>
    <row r="747" ht="14.25" customHeight="1">
      <c r="Q747" s="7"/>
    </row>
    <row r="748" ht="14.25" customHeight="1">
      <c r="Q748" s="7"/>
    </row>
    <row r="749" ht="14.25" customHeight="1">
      <c r="Q749" s="7"/>
    </row>
    <row r="750" ht="14.25" customHeight="1">
      <c r="Q750" s="7"/>
    </row>
    <row r="751" ht="14.25" customHeight="1">
      <c r="Q751" s="7"/>
    </row>
    <row r="752" ht="14.25" customHeight="1">
      <c r="Q752" s="7"/>
    </row>
    <row r="753" ht="14.25" customHeight="1">
      <c r="Q753" s="7"/>
    </row>
    <row r="754" ht="14.25" customHeight="1">
      <c r="Q754" s="7"/>
    </row>
    <row r="755" ht="14.25" customHeight="1">
      <c r="Q755" s="7"/>
    </row>
    <row r="756" ht="14.25" customHeight="1">
      <c r="Q756" s="7"/>
    </row>
    <row r="757" ht="14.25" customHeight="1">
      <c r="Q757" s="7"/>
    </row>
    <row r="758" ht="14.25" customHeight="1">
      <c r="Q758" s="7"/>
    </row>
    <row r="759" ht="14.25" customHeight="1">
      <c r="Q759" s="7"/>
    </row>
    <row r="760" ht="14.25" customHeight="1">
      <c r="Q760" s="7"/>
    </row>
    <row r="761" ht="14.25" customHeight="1">
      <c r="Q761" s="7"/>
    </row>
    <row r="762" ht="14.25" customHeight="1">
      <c r="Q762" s="7"/>
    </row>
    <row r="763" ht="14.25" customHeight="1">
      <c r="Q763" s="7"/>
    </row>
    <row r="764" ht="14.25" customHeight="1">
      <c r="Q764" s="7"/>
    </row>
    <row r="765" ht="14.25" customHeight="1">
      <c r="Q765" s="7"/>
    </row>
    <row r="766" ht="14.25" customHeight="1">
      <c r="Q766" s="7"/>
    </row>
    <row r="767" ht="14.25" customHeight="1">
      <c r="Q767" s="7"/>
    </row>
    <row r="768" ht="14.25" customHeight="1">
      <c r="Q768" s="7"/>
    </row>
    <row r="769" ht="14.25" customHeight="1">
      <c r="Q769" s="7"/>
    </row>
    <row r="770" ht="14.25" customHeight="1">
      <c r="Q770" s="7"/>
    </row>
    <row r="771" ht="14.25" customHeight="1">
      <c r="Q771" s="7"/>
    </row>
    <row r="772" ht="14.25" customHeight="1">
      <c r="Q772" s="7"/>
    </row>
    <row r="773" ht="14.25" customHeight="1">
      <c r="Q773" s="7"/>
    </row>
    <row r="774" ht="14.25" customHeight="1">
      <c r="Q774" s="7"/>
    </row>
    <row r="775" ht="14.25" customHeight="1">
      <c r="Q775" s="7"/>
    </row>
    <row r="776" ht="14.25" customHeight="1">
      <c r="Q776" s="7"/>
    </row>
    <row r="777" ht="14.25" customHeight="1">
      <c r="Q777" s="7"/>
    </row>
    <row r="778" ht="14.25" customHeight="1">
      <c r="Q778" s="7"/>
    </row>
    <row r="779" ht="14.25" customHeight="1">
      <c r="Q779" s="7"/>
    </row>
    <row r="780" ht="14.25" customHeight="1">
      <c r="Q780" s="7"/>
    </row>
    <row r="781" ht="14.25" customHeight="1">
      <c r="Q781" s="7"/>
    </row>
    <row r="782" ht="14.25" customHeight="1">
      <c r="Q782" s="7"/>
    </row>
    <row r="783" ht="14.25" customHeight="1">
      <c r="Q783" s="7"/>
    </row>
    <row r="784" ht="14.25" customHeight="1">
      <c r="Q784" s="7"/>
    </row>
    <row r="785" ht="14.25" customHeight="1">
      <c r="Q785" s="7"/>
    </row>
    <row r="786" ht="14.25" customHeight="1">
      <c r="Q786" s="7"/>
    </row>
    <row r="787" ht="14.25" customHeight="1">
      <c r="Q787" s="7"/>
    </row>
    <row r="788" ht="14.25" customHeight="1">
      <c r="Q788" s="7"/>
    </row>
    <row r="789" ht="14.25" customHeight="1">
      <c r="Q789" s="7"/>
    </row>
    <row r="790" ht="14.25" customHeight="1">
      <c r="Q790" s="7"/>
    </row>
    <row r="791" ht="14.25" customHeight="1">
      <c r="Q791" s="7"/>
    </row>
    <row r="792" ht="14.25" customHeight="1">
      <c r="Q792" s="7"/>
    </row>
    <row r="793" ht="14.25" customHeight="1">
      <c r="Q793" s="7"/>
    </row>
    <row r="794" ht="14.25" customHeight="1">
      <c r="Q794" s="7"/>
    </row>
    <row r="795" ht="14.25" customHeight="1">
      <c r="Q795" s="7"/>
    </row>
    <row r="796" ht="14.25" customHeight="1">
      <c r="Q796" s="7"/>
    </row>
    <row r="797" ht="14.25" customHeight="1">
      <c r="Q797" s="7"/>
    </row>
    <row r="798" ht="14.25" customHeight="1">
      <c r="Q798" s="7"/>
    </row>
    <row r="799" ht="14.25" customHeight="1">
      <c r="Q799" s="7"/>
    </row>
    <row r="800" ht="14.25" customHeight="1">
      <c r="Q800" s="7"/>
    </row>
    <row r="801" ht="14.25" customHeight="1">
      <c r="Q801" s="7"/>
    </row>
    <row r="802" ht="14.25" customHeight="1">
      <c r="Q802" s="7"/>
    </row>
    <row r="803" ht="14.25" customHeight="1">
      <c r="Q803" s="7"/>
    </row>
    <row r="804" ht="14.25" customHeight="1">
      <c r="Q804" s="7"/>
    </row>
    <row r="805" ht="14.25" customHeight="1">
      <c r="Q805" s="7"/>
    </row>
    <row r="806" ht="14.25" customHeight="1">
      <c r="Q806" s="7"/>
    </row>
    <row r="807" ht="14.25" customHeight="1">
      <c r="Q807" s="7"/>
    </row>
    <row r="808" ht="14.25" customHeight="1">
      <c r="Q808" s="7"/>
    </row>
    <row r="809" ht="14.25" customHeight="1">
      <c r="Q809" s="7"/>
    </row>
    <row r="810" ht="14.25" customHeight="1">
      <c r="Q810" s="7"/>
    </row>
    <row r="811" ht="14.25" customHeight="1">
      <c r="Q811" s="7"/>
    </row>
    <row r="812" ht="14.25" customHeight="1">
      <c r="Q812" s="7"/>
    </row>
    <row r="813" ht="14.25" customHeight="1">
      <c r="Q813" s="7"/>
    </row>
    <row r="814" ht="14.25" customHeight="1">
      <c r="Q814" s="7"/>
    </row>
    <row r="815" ht="14.25" customHeight="1">
      <c r="Q815" s="7"/>
    </row>
    <row r="816" ht="14.25" customHeight="1">
      <c r="Q816" s="7"/>
    </row>
    <row r="817" ht="14.25" customHeight="1">
      <c r="Q817" s="7"/>
    </row>
    <row r="818" ht="14.25" customHeight="1">
      <c r="Q818" s="7"/>
    </row>
    <row r="819" ht="14.25" customHeight="1">
      <c r="Q819" s="7"/>
    </row>
    <row r="820" ht="14.25" customHeight="1">
      <c r="Q820" s="7"/>
    </row>
    <row r="821" ht="14.25" customHeight="1">
      <c r="Q821" s="7"/>
    </row>
    <row r="822" ht="14.25" customHeight="1">
      <c r="Q822" s="7"/>
    </row>
    <row r="823" ht="14.25" customHeight="1">
      <c r="Q823" s="7"/>
    </row>
    <row r="824" ht="14.25" customHeight="1">
      <c r="Q824" s="7"/>
    </row>
    <row r="825" ht="14.25" customHeight="1">
      <c r="Q825" s="7"/>
    </row>
    <row r="826" ht="14.25" customHeight="1">
      <c r="Q826" s="7"/>
    </row>
    <row r="827" ht="14.25" customHeight="1">
      <c r="Q827" s="7"/>
    </row>
    <row r="828" ht="14.25" customHeight="1">
      <c r="Q828" s="7"/>
    </row>
    <row r="829" ht="14.25" customHeight="1">
      <c r="Q829" s="7"/>
    </row>
    <row r="830" ht="14.25" customHeight="1">
      <c r="Q830" s="7"/>
    </row>
    <row r="831" ht="14.25" customHeight="1">
      <c r="Q831" s="7"/>
    </row>
    <row r="832" ht="14.25" customHeight="1">
      <c r="Q832" s="7"/>
    </row>
    <row r="833" ht="14.25" customHeight="1">
      <c r="Q833" s="7"/>
    </row>
    <row r="834" ht="14.25" customHeight="1">
      <c r="Q834" s="7"/>
    </row>
    <row r="835" ht="14.25" customHeight="1">
      <c r="Q835" s="7"/>
    </row>
    <row r="836" ht="14.25" customHeight="1">
      <c r="Q836" s="7"/>
    </row>
    <row r="837" ht="14.25" customHeight="1">
      <c r="Q837" s="7"/>
    </row>
    <row r="838" ht="14.25" customHeight="1">
      <c r="Q838" s="7"/>
    </row>
    <row r="839" ht="14.25" customHeight="1">
      <c r="Q839" s="7"/>
    </row>
    <row r="840" ht="14.25" customHeight="1">
      <c r="Q840" s="7"/>
    </row>
    <row r="841" ht="14.25" customHeight="1">
      <c r="Q841" s="7"/>
    </row>
    <row r="842" ht="14.25" customHeight="1">
      <c r="Q842" s="7"/>
    </row>
    <row r="843" ht="14.25" customHeight="1">
      <c r="Q843" s="7"/>
    </row>
    <row r="844" ht="14.25" customHeight="1">
      <c r="Q844" s="7"/>
    </row>
    <row r="845" ht="14.25" customHeight="1">
      <c r="Q845" s="7"/>
    </row>
    <row r="846" ht="14.25" customHeight="1">
      <c r="Q846" s="7"/>
    </row>
    <row r="847" ht="14.25" customHeight="1">
      <c r="Q847" s="7"/>
    </row>
    <row r="848" ht="14.25" customHeight="1">
      <c r="Q848" s="7"/>
    </row>
    <row r="849" ht="14.25" customHeight="1">
      <c r="Q849" s="7"/>
    </row>
    <row r="850" ht="14.25" customHeight="1">
      <c r="Q850" s="7"/>
    </row>
    <row r="851" ht="14.25" customHeight="1">
      <c r="Q851" s="7"/>
    </row>
    <row r="852" ht="14.25" customHeight="1">
      <c r="Q852" s="7"/>
    </row>
    <row r="853" ht="14.25" customHeight="1">
      <c r="Q853" s="7"/>
    </row>
    <row r="854" ht="14.25" customHeight="1">
      <c r="Q854" s="7"/>
    </row>
    <row r="855" ht="14.25" customHeight="1">
      <c r="Q855" s="7"/>
    </row>
    <row r="856" ht="14.25" customHeight="1">
      <c r="Q856" s="7"/>
    </row>
    <row r="857" ht="14.25" customHeight="1">
      <c r="Q857" s="7"/>
    </row>
    <row r="858" ht="14.25" customHeight="1">
      <c r="Q858" s="7"/>
    </row>
    <row r="859" ht="14.25" customHeight="1">
      <c r="Q859" s="7"/>
    </row>
    <row r="860" ht="14.25" customHeight="1">
      <c r="Q860" s="7"/>
    </row>
    <row r="861" ht="14.25" customHeight="1">
      <c r="Q861" s="7"/>
    </row>
    <row r="862" ht="14.25" customHeight="1">
      <c r="Q862" s="7"/>
    </row>
    <row r="863" ht="14.25" customHeight="1">
      <c r="Q863" s="7"/>
    </row>
    <row r="864" ht="14.25" customHeight="1">
      <c r="Q864" s="7"/>
    </row>
    <row r="865" ht="14.25" customHeight="1">
      <c r="Q865" s="7"/>
    </row>
    <row r="866" ht="14.25" customHeight="1">
      <c r="Q866" s="7"/>
    </row>
    <row r="867" ht="14.25" customHeight="1">
      <c r="Q867" s="7"/>
    </row>
    <row r="868" ht="14.25" customHeight="1">
      <c r="Q868" s="7"/>
    </row>
    <row r="869" ht="14.25" customHeight="1">
      <c r="Q869" s="7"/>
    </row>
    <row r="870" ht="14.25" customHeight="1">
      <c r="Q870" s="7"/>
    </row>
    <row r="871" ht="14.25" customHeight="1">
      <c r="Q871" s="7"/>
    </row>
    <row r="872" ht="14.25" customHeight="1">
      <c r="Q872" s="7"/>
    </row>
    <row r="873" ht="14.25" customHeight="1">
      <c r="Q873" s="7"/>
    </row>
    <row r="874" ht="14.25" customHeight="1">
      <c r="Q874" s="7"/>
    </row>
    <row r="875" ht="14.25" customHeight="1">
      <c r="Q875" s="7"/>
    </row>
    <row r="876" ht="14.25" customHeight="1">
      <c r="Q876" s="7"/>
    </row>
    <row r="877" ht="14.25" customHeight="1">
      <c r="Q877" s="7"/>
    </row>
    <row r="878" ht="14.25" customHeight="1">
      <c r="Q878" s="7"/>
    </row>
    <row r="879" ht="14.25" customHeight="1">
      <c r="Q879" s="7"/>
    </row>
    <row r="880" ht="14.25" customHeight="1">
      <c r="Q880" s="7"/>
    </row>
    <row r="881" ht="14.25" customHeight="1">
      <c r="Q881" s="7"/>
    </row>
    <row r="882" ht="14.25" customHeight="1">
      <c r="Q882" s="7"/>
    </row>
    <row r="883" ht="14.25" customHeight="1">
      <c r="Q883" s="7"/>
    </row>
    <row r="884" ht="14.25" customHeight="1">
      <c r="Q884" s="7"/>
    </row>
    <row r="885" ht="14.25" customHeight="1">
      <c r="Q885" s="7"/>
    </row>
    <row r="886" ht="14.25" customHeight="1">
      <c r="Q886" s="7"/>
    </row>
    <row r="887" ht="14.25" customHeight="1">
      <c r="Q887" s="7"/>
    </row>
    <row r="888" ht="14.25" customHeight="1">
      <c r="Q888" s="7"/>
    </row>
    <row r="889" ht="14.25" customHeight="1">
      <c r="Q889" s="7"/>
    </row>
    <row r="890" ht="14.25" customHeight="1">
      <c r="Q890" s="7"/>
    </row>
    <row r="891" ht="14.25" customHeight="1">
      <c r="Q891" s="7"/>
    </row>
    <row r="892" ht="14.25" customHeight="1">
      <c r="Q892" s="7"/>
    </row>
    <row r="893" ht="14.25" customHeight="1">
      <c r="Q893" s="7"/>
    </row>
    <row r="894" ht="14.25" customHeight="1">
      <c r="Q894" s="7"/>
    </row>
    <row r="895" ht="14.25" customHeight="1">
      <c r="Q895" s="7"/>
    </row>
    <row r="896" ht="14.25" customHeight="1">
      <c r="Q896" s="7"/>
    </row>
    <row r="897" ht="14.25" customHeight="1">
      <c r="Q897" s="7"/>
    </row>
    <row r="898" ht="14.25" customHeight="1">
      <c r="Q898" s="7"/>
    </row>
    <row r="899" ht="14.25" customHeight="1">
      <c r="Q899" s="7"/>
    </row>
    <row r="900" ht="14.25" customHeight="1">
      <c r="Q900" s="7"/>
    </row>
    <row r="901" ht="14.25" customHeight="1">
      <c r="Q901" s="7"/>
    </row>
    <row r="902" ht="14.25" customHeight="1">
      <c r="Q902" s="7"/>
    </row>
    <row r="903" ht="14.25" customHeight="1">
      <c r="Q903" s="7"/>
    </row>
    <row r="904" ht="14.25" customHeight="1">
      <c r="Q904" s="7"/>
    </row>
    <row r="905" ht="14.25" customHeight="1">
      <c r="Q905" s="7"/>
    </row>
    <row r="906" ht="14.25" customHeight="1">
      <c r="Q906" s="7"/>
    </row>
    <row r="907" ht="14.25" customHeight="1">
      <c r="Q907" s="7"/>
    </row>
    <row r="908" ht="14.25" customHeight="1">
      <c r="Q908" s="7"/>
    </row>
    <row r="909" ht="14.25" customHeight="1">
      <c r="Q909" s="7"/>
    </row>
    <row r="910" ht="14.25" customHeight="1">
      <c r="Q910" s="7"/>
    </row>
    <row r="911" ht="14.25" customHeight="1">
      <c r="Q911" s="7"/>
    </row>
    <row r="912" ht="14.25" customHeight="1">
      <c r="Q912" s="7"/>
    </row>
    <row r="913" ht="14.25" customHeight="1">
      <c r="Q913" s="7"/>
    </row>
    <row r="914" ht="14.25" customHeight="1">
      <c r="Q914" s="7"/>
    </row>
    <row r="915" ht="14.25" customHeight="1">
      <c r="Q915" s="7"/>
    </row>
    <row r="916" ht="14.25" customHeight="1">
      <c r="Q916" s="7"/>
    </row>
    <row r="917" ht="14.25" customHeight="1">
      <c r="Q917" s="7"/>
    </row>
    <row r="918" ht="14.25" customHeight="1">
      <c r="Q918" s="7"/>
    </row>
    <row r="919" ht="14.25" customHeight="1">
      <c r="Q919" s="7"/>
    </row>
    <row r="920" ht="14.25" customHeight="1">
      <c r="Q920" s="7"/>
    </row>
    <row r="921" ht="14.25" customHeight="1">
      <c r="Q921" s="7"/>
    </row>
    <row r="922" ht="14.25" customHeight="1">
      <c r="Q922" s="7"/>
    </row>
    <row r="923" ht="14.25" customHeight="1">
      <c r="Q923" s="7"/>
    </row>
    <row r="924" ht="14.25" customHeight="1">
      <c r="Q924" s="7"/>
    </row>
    <row r="925" ht="14.25" customHeight="1">
      <c r="Q925" s="7"/>
    </row>
    <row r="926" ht="14.25" customHeight="1">
      <c r="Q926" s="7"/>
    </row>
    <row r="927" ht="14.25" customHeight="1">
      <c r="Q927" s="7"/>
    </row>
    <row r="928" ht="14.25" customHeight="1">
      <c r="Q928" s="7"/>
    </row>
    <row r="929" ht="14.25" customHeight="1">
      <c r="Q929" s="7"/>
    </row>
    <row r="930" ht="14.25" customHeight="1">
      <c r="Q930" s="7"/>
    </row>
    <row r="931" ht="14.25" customHeight="1">
      <c r="Q931" s="7"/>
    </row>
    <row r="932" ht="14.25" customHeight="1">
      <c r="Q932" s="7"/>
    </row>
    <row r="933" ht="14.25" customHeight="1">
      <c r="Q933" s="7"/>
    </row>
    <row r="934" ht="14.25" customHeight="1">
      <c r="Q934" s="7"/>
    </row>
    <row r="935" ht="14.25" customHeight="1">
      <c r="Q935" s="7"/>
    </row>
    <row r="936" ht="14.25" customHeight="1">
      <c r="Q936" s="7"/>
    </row>
    <row r="937" ht="14.25" customHeight="1">
      <c r="Q937" s="7"/>
    </row>
    <row r="938" ht="14.25" customHeight="1">
      <c r="Q938" s="7"/>
    </row>
    <row r="939" ht="14.25" customHeight="1">
      <c r="Q939" s="7"/>
    </row>
    <row r="940" ht="14.25" customHeight="1">
      <c r="Q940" s="7"/>
    </row>
    <row r="941" ht="14.25" customHeight="1">
      <c r="Q941" s="7"/>
    </row>
    <row r="942" ht="14.25" customHeight="1">
      <c r="Q942" s="7"/>
    </row>
    <row r="943" ht="14.25" customHeight="1">
      <c r="Q943" s="7"/>
    </row>
    <row r="944" ht="14.25" customHeight="1">
      <c r="Q944" s="7"/>
    </row>
    <row r="945" ht="14.25" customHeight="1">
      <c r="Q945" s="7"/>
    </row>
    <row r="946" ht="14.25" customHeight="1">
      <c r="Q946" s="7"/>
    </row>
    <row r="947" ht="14.25" customHeight="1">
      <c r="Q947" s="7"/>
    </row>
    <row r="948" ht="14.25" customHeight="1">
      <c r="Q948" s="7"/>
    </row>
    <row r="949" ht="14.25" customHeight="1">
      <c r="Q949" s="7"/>
    </row>
    <row r="950" ht="14.25" customHeight="1">
      <c r="Q950" s="7"/>
    </row>
    <row r="951" ht="14.25" customHeight="1">
      <c r="Q951" s="7"/>
    </row>
    <row r="952" ht="14.25" customHeight="1">
      <c r="Q952" s="7"/>
    </row>
    <row r="953" ht="14.25" customHeight="1">
      <c r="Q953" s="7"/>
    </row>
    <row r="954" ht="14.25" customHeight="1">
      <c r="Q954" s="7"/>
    </row>
    <row r="955" ht="14.25" customHeight="1">
      <c r="Q955" s="7"/>
    </row>
    <row r="956" ht="14.25" customHeight="1">
      <c r="Q956" s="7"/>
    </row>
    <row r="957" ht="14.25" customHeight="1">
      <c r="Q957" s="7"/>
    </row>
    <row r="958" ht="14.25" customHeight="1">
      <c r="Q958" s="7"/>
    </row>
    <row r="959" ht="14.25" customHeight="1">
      <c r="Q959" s="7"/>
    </row>
    <row r="960" ht="14.25" customHeight="1">
      <c r="Q960" s="7"/>
    </row>
    <row r="961" ht="14.25" customHeight="1">
      <c r="Q961" s="7"/>
    </row>
    <row r="962" ht="14.25" customHeight="1">
      <c r="Q962" s="7"/>
    </row>
    <row r="963" ht="14.25" customHeight="1">
      <c r="Q963" s="7"/>
    </row>
    <row r="964" ht="14.25" customHeight="1">
      <c r="Q964" s="7"/>
    </row>
    <row r="965" ht="14.25" customHeight="1">
      <c r="Q965" s="7"/>
    </row>
    <row r="966" ht="14.25" customHeight="1">
      <c r="Q966" s="7"/>
    </row>
    <row r="967" ht="14.25" customHeight="1">
      <c r="Q967" s="7"/>
    </row>
    <row r="968" ht="14.25" customHeight="1">
      <c r="Q968" s="7"/>
    </row>
    <row r="969" ht="14.25" customHeight="1">
      <c r="Q969" s="7"/>
    </row>
    <row r="970" ht="14.25" customHeight="1">
      <c r="Q970" s="7"/>
    </row>
    <row r="971" ht="14.25" customHeight="1">
      <c r="Q971" s="7"/>
    </row>
    <row r="972" ht="14.25" customHeight="1">
      <c r="Q972" s="7"/>
    </row>
    <row r="973" ht="14.25" customHeight="1">
      <c r="Q973" s="7"/>
    </row>
    <row r="974" ht="14.25" customHeight="1">
      <c r="Q974" s="7"/>
    </row>
    <row r="975" ht="14.25" customHeight="1">
      <c r="Q975" s="7"/>
    </row>
    <row r="976" ht="14.25" customHeight="1">
      <c r="Q976" s="7"/>
    </row>
    <row r="977" ht="14.25" customHeight="1">
      <c r="Q977" s="7"/>
    </row>
    <row r="978" ht="14.25" customHeight="1">
      <c r="Q978" s="7"/>
    </row>
    <row r="979" ht="14.25" customHeight="1">
      <c r="Q979" s="7"/>
    </row>
    <row r="980" ht="14.25" customHeight="1">
      <c r="Q980" s="7"/>
    </row>
    <row r="981" ht="14.25" customHeight="1">
      <c r="Q981" s="7"/>
    </row>
    <row r="982" ht="14.25" customHeight="1">
      <c r="Q982" s="7"/>
    </row>
    <row r="983" ht="14.25" customHeight="1">
      <c r="Q983" s="7"/>
    </row>
    <row r="984" ht="14.25" customHeight="1">
      <c r="Q984" s="7"/>
    </row>
    <row r="985" ht="14.25" customHeight="1">
      <c r="Q985" s="7"/>
    </row>
    <row r="986" ht="14.25" customHeight="1">
      <c r="Q986" s="7"/>
    </row>
    <row r="987" ht="14.25" customHeight="1">
      <c r="Q987" s="7"/>
    </row>
    <row r="988" ht="14.25" customHeight="1">
      <c r="Q988" s="7"/>
    </row>
    <row r="989" ht="14.25" customHeight="1">
      <c r="Q989" s="7"/>
    </row>
    <row r="990" ht="14.25" customHeight="1">
      <c r="Q990" s="7"/>
    </row>
    <row r="991" ht="14.25" customHeight="1">
      <c r="Q991" s="7"/>
    </row>
    <row r="992" ht="14.25" customHeight="1">
      <c r="Q992" s="7"/>
    </row>
    <row r="993" ht="14.25" customHeight="1">
      <c r="Q993" s="7"/>
    </row>
    <row r="994" ht="14.25" customHeight="1">
      <c r="Q994" s="7"/>
    </row>
    <row r="995" ht="14.25" customHeight="1">
      <c r="Q995" s="7"/>
    </row>
    <row r="996" ht="14.25" customHeight="1">
      <c r="Q996" s="7"/>
    </row>
    <row r="997" ht="14.25" customHeight="1">
      <c r="Q997" s="7"/>
    </row>
    <row r="998" ht="14.25" customHeight="1">
      <c r="Q998" s="7"/>
    </row>
    <row r="999" ht="14.25" customHeight="1">
      <c r="Q999" s="7"/>
    </row>
    <row r="1000" ht="14.25" customHeight="1">
      <c r="Q1000" s="7"/>
    </row>
  </sheetData>
  <mergeCells count="2">
    <mergeCell ref="B34:S34"/>
    <mergeCell ref="B53:S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11.86"/>
    <col customWidth="1" min="4" max="9" width="8.71"/>
    <col customWidth="1" min="10" max="10" width="12.43"/>
    <col customWidth="1" hidden="1" min="11" max="11" width="8.71"/>
    <col customWidth="1" min="12" max="13" width="8.71"/>
    <col customWidth="1" min="14" max="14" width="9.86"/>
    <col customWidth="1" min="15" max="15" width="19.71"/>
    <col customWidth="1" min="16" max="29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7.0" customHeight="1">
      <c r="A2" s="7"/>
      <c r="B2" s="8" t="s">
        <v>353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</row>
    <row r="4" ht="18.0" customHeight="1">
      <c r="A4" s="7"/>
      <c r="B4" s="12" t="s">
        <v>20</v>
      </c>
      <c r="C4" s="74">
        <f t="shared" ref="C4:O4" si="1">+Q4</f>
        <v>35499262.77</v>
      </c>
      <c r="D4" s="74">
        <f t="shared" si="1"/>
        <v>52492816.77</v>
      </c>
      <c r="E4" s="74">
        <f t="shared" si="1"/>
        <v>41808229.54</v>
      </c>
      <c r="F4" s="74">
        <f t="shared" si="1"/>
        <v>29565822.96</v>
      </c>
      <c r="G4" s="74">
        <f t="shared" si="1"/>
        <v>24993421.45</v>
      </c>
      <c r="H4" s="74">
        <f t="shared" si="1"/>
        <v>20574631.58</v>
      </c>
      <c r="I4" s="74">
        <f t="shared" si="1"/>
        <v>14181946.09</v>
      </c>
      <c r="J4" s="74">
        <f t="shared" si="1"/>
        <v>23195949.36</v>
      </c>
      <c r="K4" s="74">
        <f t="shared" si="1"/>
        <v>226555.866</v>
      </c>
      <c r="L4" s="74">
        <f t="shared" si="1"/>
        <v>24336712.44</v>
      </c>
      <c r="M4" s="74">
        <f t="shared" si="1"/>
        <v>5421878.364</v>
      </c>
      <c r="N4" s="74">
        <f t="shared" si="1"/>
        <v>11043474.05</v>
      </c>
      <c r="O4" s="74">
        <f t="shared" si="1"/>
        <v>283340701.2</v>
      </c>
      <c r="Q4" s="64">
        <v>3.54992627667E7</v>
      </c>
      <c r="R4" s="13">
        <v>5.249281676739E7</v>
      </c>
      <c r="S4" s="13">
        <v>4.180822953921E7</v>
      </c>
      <c r="T4" s="13">
        <v>2.95658229562E7</v>
      </c>
      <c r="U4" s="13">
        <v>2.499342145143E7</v>
      </c>
      <c r="V4" s="13">
        <v>2.057463158311E7</v>
      </c>
      <c r="W4" s="13">
        <v>1.418194608752E7</v>
      </c>
      <c r="X4" s="13">
        <v>2.319594935509E7</v>
      </c>
      <c r="Y4" s="13">
        <v>226555.866</v>
      </c>
      <c r="Z4" s="13">
        <v>2.433671243528E7</v>
      </c>
      <c r="AA4" s="13">
        <v>5421878.36421</v>
      </c>
      <c r="AB4" s="13">
        <v>1.1043474047120001E7</v>
      </c>
      <c r="AC4" s="13">
        <v>2.8334070121926004E8</v>
      </c>
    </row>
    <row r="5" ht="18.0" customHeight="1">
      <c r="A5" s="7"/>
      <c r="B5" s="12" t="s">
        <v>21</v>
      </c>
      <c r="C5" s="75">
        <f t="shared" ref="C5:O5" si="2">C6+C8-(C7*0.4)-(C9*0.3)</f>
        <v>7790186.713</v>
      </c>
      <c r="D5" s="75">
        <f t="shared" si="2"/>
        <v>12811023.14</v>
      </c>
      <c r="E5" s="75">
        <f t="shared" si="2"/>
        <v>9559631.472</v>
      </c>
      <c r="F5" s="75">
        <f t="shared" si="2"/>
        <v>6455208.35</v>
      </c>
      <c r="G5" s="75">
        <f t="shared" si="2"/>
        <v>4928288.263</v>
      </c>
      <c r="H5" s="75">
        <f t="shared" si="2"/>
        <v>3864220.841</v>
      </c>
      <c r="I5" s="75">
        <f t="shared" si="2"/>
        <v>2211245.917</v>
      </c>
      <c r="J5" s="75">
        <f t="shared" si="2"/>
        <v>4422809.233</v>
      </c>
      <c r="K5" s="75">
        <f t="shared" si="2"/>
        <v>56501.48176</v>
      </c>
      <c r="L5" s="75">
        <f t="shared" si="2"/>
        <v>4706880.505</v>
      </c>
      <c r="M5" s="75">
        <f t="shared" si="2"/>
        <v>700814.6391</v>
      </c>
      <c r="N5" s="75">
        <f t="shared" si="2"/>
        <v>899767.9865</v>
      </c>
      <c r="O5" s="75">
        <f t="shared" si="2"/>
        <v>58406578.54</v>
      </c>
      <c r="Q5" s="13">
        <v>4080117.79333</v>
      </c>
      <c r="R5" s="13">
        <v>8482171.82494</v>
      </c>
      <c r="S5" s="13">
        <v>3583385.01976</v>
      </c>
      <c r="T5" s="13">
        <v>2841536.2634099997</v>
      </c>
      <c r="U5" s="13">
        <v>3337663.7232199996</v>
      </c>
      <c r="V5" s="13">
        <v>3051438.98318</v>
      </c>
      <c r="W5" s="13">
        <v>972317.7034</v>
      </c>
      <c r="X5" s="13">
        <v>2085723.2890299999</v>
      </c>
      <c r="Y5" s="13">
        <v>71461.22413</v>
      </c>
      <c r="Z5" s="13">
        <v>2298385.21044</v>
      </c>
      <c r="AA5" s="13">
        <v>567181.14079</v>
      </c>
      <c r="AB5" s="13">
        <v>757256.35915</v>
      </c>
      <c r="AC5" s="13">
        <v>3.212863853478E7</v>
      </c>
    </row>
    <row r="6" ht="18.0" customHeight="1">
      <c r="A6" s="7"/>
      <c r="B6" s="17" t="s">
        <v>22</v>
      </c>
      <c r="C6" s="76">
        <f t="shared" ref="C6:O6" si="3">+Q5</f>
        <v>4080117.793</v>
      </c>
      <c r="D6" s="76">
        <f t="shared" si="3"/>
        <v>8482171.825</v>
      </c>
      <c r="E6" s="76">
        <f t="shared" si="3"/>
        <v>3583385.02</v>
      </c>
      <c r="F6" s="76">
        <f t="shared" si="3"/>
        <v>2841536.263</v>
      </c>
      <c r="G6" s="76">
        <f t="shared" si="3"/>
        <v>3337663.723</v>
      </c>
      <c r="H6" s="76">
        <f t="shared" si="3"/>
        <v>3051438.983</v>
      </c>
      <c r="I6" s="76">
        <f t="shared" si="3"/>
        <v>972317.7034</v>
      </c>
      <c r="J6" s="76">
        <f t="shared" si="3"/>
        <v>2085723.289</v>
      </c>
      <c r="K6" s="76">
        <f t="shared" si="3"/>
        <v>71461.22413</v>
      </c>
      <c r="L6" s="76">
        <f t="shared" si="3"/>
        <v>2298385.21</v>
      </c>
      <c r="M6" s="76">
        <f t="shared" si="3"/>
        <v>567181.1408</v>
      </c>
      <c r="N6" s="76">
        <f t="shared" si="3"/>
        <v>757256.3592</v>
      </c>
      <c r="O6" s="76">
        <f t="shared" si="3"/>
        <v>32128638.53</v>
      </c>
      <c r="Q6" s="13">
        <v>2702361.02773</v>
      </c>
      <c r="R6" s="13">
        <v>5333946.04455</v>
      </c>
      <c r="S6" s="13">
        <v>1915708.20722</v>
      </c>
      <c r="T6" s="13">
        <v>1750424.24434</v>
      </c>
      <c r="U6" s="13">
        <v>2406363.77469</v>
      </c>
      <c r="V6" s="13">
        <v>1939907.01391</v>
      </c>
      <c r="W6" s="13">
        <v>388373.03646</v>
      </c>
      <c r="X6" s="13">
        <v>1300280.47273</v>
      </c>
      <c r="Y6" s="13">
        <v>44228.20654</v>
      </c>
      <c r="Z6" s="13">
        <v>1773655.0867899999</v>
      </c>
      <c r="AA6" s="13">
        <v>418072.01327999996</v>
      </c>
      <c r="AB6" s="13">
        <v>223230.0</v>
      </c>
      <c r="AC6" s="13">
        <v>2.019654912824E7</v>
      </c>
    </row>
    <row r="7" ht="18.0" customHeight="1">
      <c r="A7" s="7"/>
      <c r="B7" s="19" t="s">
        <v>23</v>
      </c>
      <c r="C7" s="76">
        <f t="shared" ref="C7:O7" si="4">+Q6</f>
        <v>2702361.028</v>
      </c>
      <c r="D7" s="76">
        <f t="shared" si="4"/>
        <v>5333946.045</v>
      </c>
      <c r="E7" s="76">
        <f t="shared" si="4"/>
        <v>1915708.207</v>
      </c>
      <c r="F7" s="76">
        <f t="shared" si="4"/>
        <v>1750424.244</v>
      </c>
      <c r="G7" s="76">
        <f t="shared" si="4"/>
        <v>2406363.775</v>
      </c>
      <c r="H7" s="76">
        <f t="shared" si="4"/>
        <v>1939907.014</v>
      </c>
      <c r="I7" s="76">
        <f t="shared" si="4"/>
        <v>388373.0365</v>
      </c>
      <c r="J7" s="76">
        <f t="shared" si="4"/>
        <v>1300280.473</v>
      </c>
      <c r="K7" s="76">
        <f t="shared" si="4"/>
        <v>44228.20654</v>
      </c>
      <c r="L7" s="76">
        <f t="shared" si="4"/>
        <v>1773655.087</v>
      </c>
      <c r="M7" s="76">
        <f t="shared" si="4"/>
        <v>418072.0133</v>
      </c>
      <c r="N7" s="76">
        <f t="shared" si="4"/>
        <v>223230</v>
      </c>
      <c r="O7" s="76">
        <f t="shared" si="4"/>
        <v>20196549.13</v>
      </c>
      <c r="Q7" s="13">
        <v>4972315.57897</v>
      </c>
      <c r="R7" s="13">
        <v>6854061.2974499995</v>
      </c>
      <c r="S7" s="13">
        <v>6947744.223350001</v>
      </c>
      <c r="T7" s="13">
        <v>4448031.80187</v>
      </c>
      <c r="U7" s="13">
        <v>2652345.9276900003</v>
      </c>
      <c r="V7" s="13">
        <v>1670630.23636</v>
      </c>
      <c r="W7" s="13">
        <v>1424876.5281099998</v>
      </c>
      <c r="X7" s="13">
        <v>2931109.96602</v>
      </c>
      <c r="Y7" s="13">
        <v>3754.85486</v>
      </c>
      <c r="Z7" s="13">
        <v>3231391.8010500004</v>
      </c>
      <c r="AA7" s="13">
        <v>346887.45167000004</v>
      </c>
      <c r="AB7" s="13">
        <v>231803.62730000002</v>
      </c>
      <c r="AC7" s="13">
        <v>3.57149532947E7</v>
      </c>
    </row>
    <row r="8" ht="18.0" customHeight="1">
      <c r="A8" s="7"/>
      <c r="B8" s="17" t="s">
        <v>24</v>
      </c>
      <c r="C8" s="76">
        <f t="shared" ref="C8:O8" si="5">+Q7</f>
        <v>4972315.579</v>
      </c>
      <c r="D8" s="76">
        <f t="shared" si="5"/>
        <v>6854061.297</v>
      </c>
      <c r="E8" s="76">
        <f t="shared" si="5"/>
        <v>6947744.223</v>
      </c>
      <c r="F8" s="76">
        <f t="shared" si="5"/>
        <v>4448031.802</v>
      </c>
      <c r="G8" s="76">
        <f t="shared" si="5"/>
        <v>2652345.928</v>
      </c>
      <c r="H8" s="76">
        <f t="shared" si="5"/>
        <v>1670630.236</v>
      </c>
      <c r="I8" s="76">
        <f t="shared" si="5"/>
        <v>1424876.528</v>
      </c>
      <c r="J8" s="76">
        <f t="shared" si="5"/>
        <v>2931109.966</v>
      </c>
      <c r="K8" s="76">
        <f t="shared" si="5"/>
        <v>3754.85486</v>
      </c>
      <c r="L8" s="76">
        <f t="shared" si="5"/>
        <v>3231391.801</v>
      </c>
      <c r="M8" s="76">
        <f t="shared" si="5"/>
        <v>346887.4517</v>
      </c>
      <c r="N8" s="76">
        <f t="shared" si="5"/>
        <v>231803.6273</v>
      </c>
      <c r="O8" s="76">
        <f t="shared" si="5"/>
        <v>35714953.29</v>
      </c>
      <c r="Q8" s="13">
        <v>604340.82653</v>
      </c>
      <c r="R8" s="13">
        <v>1305438.5404100001</v>
      </c>
      <c r="S8" s="13">
        <v>684048.2924800001</v>
      </c>
      <c r="T8" s="13">
        <v>447300.05708</v>
      </c>
      <c r="U8" s="13">
        <v>330586.26133999997</v>
      </c>
      <c r="V8" s="13">
        <v>272951.9108</v>
      </c>
      <c r="W8" s="13">
        <v>101997.00119</v>
      </c>
      <c r="X8" s="13">
        <v>246372.77765</v>
      </c>
      <c r="Y8" s="13">
        <v>3411.0487000000003</v>
      </c>
      <c r="Z8" s="13">
        <v>378114.90752</v>
      </c>
      <c r="AA8" s="13">
        <v>153417.16029</v>
      </c>
      <c r="AB8" s="13">
        <v>0.0</v>
      </c>
      <c r="AC8" s="13">
        <v>4527978.783989999</v>
      </c>
    </row>
    <row r="9" ht="18.0" customHeight="1">
      <c r="A9" s="7"/>
      <c r="B9" s="19" t="s">
        <v>25</v>
      </c>
      <c r="C9" s="76">
        <f t="shared" ref="C9:O9" si="6">+Q8</f>
        <v>604340.8265</v>
      </c>
      <c r="D9" s="76">
        <f t="shared" si="6"/>
        <v>1305438.54</v>
      </c>
      <c r="E9" s="76">
        <f t="shared" si="6"/>
        <v>684048.2925</v>
      </c>
      <c r="F9" s="76">
        <f t="shared" si="6"/>
        <v>447300.0571</v>
      </c>
      <c r="G9" s="76">
        <f t="shared" si="6"/>
        <v>330586.2613</v>
      </c>
      <c r="H9" s="76">
        <f t="shared" si="6"/>
        <v>272951.9108</v>
      </c>
      <c r="I9" s="76">
        <f t="shared" si="6"/>
        <v>101997.0012</v>
      </c>
      <c r="J9" s="76">
        <f t="shared" si="6"/>
        <v>246372.7777</v>
      </c>
      <c r="K9" s="76">
        <f t="shared" si="6"/>
        <v>3411.0487</v>
      </c>
      <c r="L9" s="76">
        <f t="shared" si="6"/>
        <v>378114.9075</v>
      </c>
      <c r="M9" s="76">
        <f t="shared" si="6"/>
        <v>153417.1603</v>
      </c>
      <c r="N9" s="76">
        <f t="shared" si="6"/>
        <v>0</v>
      </c>
      <c r="O9" s="76">
        <f t="shared" si="6"/>
        <v>4527978.784</v>
      </c>
      <c r="Q9" s="13">
        <v>5348729.35168</v>
      </c>
      <c r="R9" s="13">
        <v>4526138.94879</v>
      </c>
      <c r="S9" s="13">
        <v>5231727.55548</v>
      </c>
      <c r="T9" s="13">
        <v>4960284.91854</v>
      </c>
      <c r="U9" s="13">
        <v>4859580.12689</v>
      </c>
      <c r="V9" s="13">
        <v>2919301.7930799997</v>
      </c>
      <c r="W9" s="13">
        <v>1027330.68622</v>
      </c>
      <c r="X9" s="13">
        <v>10670.013130000001</v>
      </c>
      <c r="Y9" s="13">
        <v>55503.06575</v>
      </c>
      <c r="Z9" s="13">
        <v>1365165.40957</v>
      </c>
      <c r="AA9" s="13">
        <v>443748.14429</v>
      </c>
      <c r="AB9" s="13">
        <v>36035.46926</v>
      </c>
      <c r="AC9" s="13">
        <v>3.078421548268E7</v>
      </c>
    </row>
    <row r="10" ht="18.0" customHeight="1">
      <c r="A10" s="7"/>
      <c r="B10" s="12" t="s">
        <v>26</v>
      </c>
      <c r="C10" s="75">
        <f t="shared" ref="C10:O10" si="7">SUM(C11:C13)</f>
        <v>12634189.68</v>
      </c>
      <c r="D10" s="75">
        <f t="shared" si="7"/>
        <v>18022622.22</v>
      </c>
      <c r="E10" s="75">
        <f t="shared" si="7"/>
        <v>14133006.48</v>
      </c>
      <c r="F10" s="75">
        <f t="shared" si="7"/>
        <v>9421762.099</v>
      </c>
      <c r="G10" s="75">
        <f t="shared" si="7"/>
        <v>9186193.641</v>
      </c>
      <c r="H10" s="75">
        <f t="shared" si="7"/>
        <v>6934444.836</v>
      </c>
      <c r="I10" s="75">
        <f t="shared" si="7"/>
        <v>2987032.921</v>
      </c>
      <c r="J10" s="75">
        <f t="shared" si="7"/>
        <v>6280821.363</v>
      </c>
      <c r="K10" s="75">
        <f t="shared" si="7"/>
        <v>73748.77481</v>
      </c>
      <c r="L10" s="75">
        <f t="shared" si="7"/>
        <v>6396659.638</v>
      </c>
      <c r="M10" s="75">
        <f t="shared" si="7"/>
        <v>1346432.064</v>
      </c>
      <c r="N10" s="75">
        <f t="shared" si="7"/>
        <v>2164484.998</v>
      </c>
      <c r="O10" s="75">
        <f t="shared" si="7"/>
        <v>89581398.72</v>
      </c>
      <c r="Q10" s="13">
        <v>7285424.68112</v>
      </c>
      <c r="R10" s="52">
        <v>1.3496398717120001E7</v>
      </c>
      <c r="S10" s="13">
        <v>8899161.23244</v>
      </c>
      <c r="T10" s="13">
        <v>4459544.79241</v>
      </c>
      <c r="U10" s="13">
        <v>4325503.61353</v>
      </c>
      <c r="V10" s="13">
        <v>4015132.12462</v>
      </c>
      <c r="W10" s="13">
        <v>1959673.6742</v>
      </c>
      <c r="X10" s="13">
        <v>6269627.90156</v>
      </c>
      <c r="Y10" s="13">
        <v>17556.564440000002</v>
      </c>
      <c r="Z10" s="13">
        <v>5031422.818279999</v>
      </c>
      <c r="AA10" s="13">
        <v>901001.8596699999</v>
      </c>
      <c r="AB10" s="13">
        <v>2128391.89555</v>
      </c>
      <c r="AC10" s="13">
        <v>5.878883987494E7</v>
      </c>
    </row>
    <row r="11" ht="18.0" customHeight="1">
      <c r="A11" s="7"/>
      <c r="B11" s="17" t="s">
        <v>27</v>
      </c>
      <c r="C11" s="76">
        <f t="shared" ref="C11:O11" si="8">+Q9</f>
        <v>5348729.352</v>
      </c>
      <c r="D11" s="76">
        <f t="shared" si="8"/>
        <v>4526138.949</v>
      </c>
      <c r="E11" s="76">
        <f t="shared" si="8"/>
        <v>5231727.555</v>
      </c>
      <c r="F11" s="76">
        <f t="shared" si="8"/>
        <v>4960284.919</v>
      </c>
      <c r="G11" s="76">
        <f t="shared" si="8"/>
        <v>4859580.127</v>
      </c>
      <c r="H11" s="76">
        <f t="shared" si="8"/>
        <v>2919301.793</v>
      </c>
      <c r="I11" s="76">
        <f t="shared" si="8"/>
        <v>1027330.686</v>
      </c>
      <c r="J11" s="76">
        <f t="shared" si="8"/>
        <v>10670.01313</v>
      </c>
      <c r="K11" s="76">
        <f t="shared" si="8"/>
        <v>55503.06575</v>
      </c>
      <c r="L11" s="76">
        <f t="shared" si="8"/>
        <v>1365165.41</v>
      </c>
      <c r="M11" s="76">
        <f t="shared" si="8"/>
        <v>443748.1443</v>
      </c>
      <c r="N11" s="76">
        <f t="shared" si="8"/>
        <v>36035.46926</v>
      </c>
      <c r="O11" s="76">
        <f t="shared" si="8"/>
        <v>30784215.48</v>
      </c>
      <c r="Q11" s="13">
        <v>35.64817</v>
      </c>
      <c r="R11" s="13">
        <v>84.55506</v>
      </c>
      <c r="S11" s="13">
        <v>2117.69013</v>
      </c>
      <c r="T11" s="13">
        <v>1932.38849</v>
      </c>
      <c r="U11" s="13">
        <v>1109.90084</v>
      </c>
      <c r="V11" s="13">
        <v>10.918790000000001</v>
      </c>
      <c r="W11" s="13">
        <v>28.560509999999997</v>
      </c>
      <c r="X11" s="13">
        <v>523.44851</v>
      </c>
      <c r="Y11" s="13">
        <v>689.14462</v>
      </c>
      <c r="Z11" s="13">
        <v>71.4098</v>
      </c>
      <c r="AA11" s="13">
        <v>1682.05972</v>
      </c>
      <c r="AB11" s="13">
        <v>57.63285</v>
      </c>
      <c r="AC11" s="13">
        <v>8343.35749</v>
      </c>
    </row>
    <row r="12" ht="18.0" customHeight="1">
      <c r="A12" s="7"/>
      <c r="B12" s="17" t="s">
        <v>28</v>
      </c>
      <c r="C12" s="76">
        <f t="shared" ref="C12:O12" si="9">+Q10</f>
        <v>7285424.681</v>
      </c>
      <c r="D12" s="76">
        <f t="shared" si="9"/>
        <v>13496398.72</v>
      </c>
      <c r="E12" s="76">
        <f t="shared" si="9"/>
        <v>8899161.232</v>
      </c>
      <c r="F12" s="76">
        <f t="shared" si="9"/>
        <v>4459544.792</v>
      </c>
      <c r="G12" s="76">
        <f t="shared" si="9"/>
        <v>4325503.614</v>
      </c>
      <c r="H12" s="76">
        <f t="shared" si="9"/>
        <v>4015132.125</v>
      </c>
      <c r="I12" s="76">
        <f t="shared" si="9"/>
        <v>1959673.674</v>
      </c>
      <c r="J12" s="76">
        <f t="shared" si="9"/>
        <v>6269627.902</v>
      </c>
      <c r="K12" s="76">
        <f t="shared" si="9"/>
        <v>17556.56444</v>
      </c>
      <c r="L12" s="76">
        <f t="shared" si="9"/>
        <v>5031422.818</v>
      </c>
      <c r="M12" s="76">
        <f t="shared" si="9"/>
        <v>901001.8597</v>
      </c>
      <c r="N12" s="76">
        <f t="shared" si="9"/>
        <v>2128391.896</v>
      </c>
      <c r="O12" s="76">
        <f t="shared" si="9"/>
        <v>58788839.87</v>
      </c>
    </row>
    <row r="13" ht="20.25" customHeight="1">
      <c r="A13" s="7"/>
      <c r="B13" s="17" t="s">
        <v>394</v>
      </c>
      <c r="C13" s="76">
        <f t="shared" ref="C13:O13" si="10">+Q11</f>
        <v>35.64817</v>
      </c>
      <c r="D13" s="76">
        <f t="shared" si="10"/>
        <v>84.55506</v>
      </c>
      <c r="E13" s="76">
        <f t="shared" si="10"/>
        <v>2117.69013</v>
      </c>
      <c r="F13" s="76">
        <f t="shared" si="10"/>
        <v>1932.38849</v>
      </c>
      <c r="G13" s="76">
        <f t="shared" si="10"/>
        <v>1109.90084</v>
      </c>
      <c r="H13" s="76">
        <f t="shared" si="10"/>
        <v>10.91879</v>
      </c>
      <c r="I13" s="76">
        <f t="shared" si="10"/>
        <v>28.56051</v>
      </c>
      <c r="J13" s="76">
        <f t="shared" si="10"/>
        <v>523.44851</v>
      </c>
      <c r="K13" s="76">
        <f t="shared" si="10"/>
        <v>689.14462</v>
      </c>
      <c r="L13" s="76">
        <f t="shared" si="10"/>
        <v>71.4098</v>
      </c>
      <c r="M13" s="76">
        <f t="shared" si="10"/>
        <v>1682.05972</v>
      </c>
      <c r="N13" s="76">
        <f t="shared" si="10"/>
        <v>57.63285</v>
      </c>
      <c r="O13" s="76">
        <f t="shared" si="10"/>
        <v>8343.35749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ht="30.0" customHeight="1">
      <c r="B15" s="10" t="s">
        <v>30</v>
      </c>
      <c r="C15" s="10" t="str">
        <f t="shared" ref="C15:O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BPR</v>
      </c>
      <c r="O15" s="10" t="str">
        <f t="shared" si="11"/>
        <v>TOTAL SISTEMA</v>
      </c>
    </row>
    <row r="16" ht="19.5" customHeight="1">
      <c r="B16" s="19" t="s">
        <v>395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</row>
    <row r="17" ht="19.5" customHeight="1">
      <c r="B17" s="26" t="s">
        <v>32</v>
      </c>
      <c r="C17" s="27">
        <f t="shared" ref="C17:O17" si="12">C16*C10</f>
        <v>366391.5007</v>
      </c>
      <c r="D17" s="27">
        <f t="shared" si="12"/>
        <v>522656.0444</v>
      </c>
      <c r="E17" s="27">
        <f t="shared" si="12"/>
        <v>409857.1879</v>
      </c>
      <c r="F17" s="27">
        <f t="shared" si="12"/>
        <v>273231.1009</v>
      </c>
      <c r="G17" s="27">
        <f t="shared" si="12"/>
        <v>266399.6156</v>
      </c>
      <c r="H17" s="27">
        <f t="shared" si="12"/>
        <v>201098.9003</v>
      </c>
      <c r="I17" s="27">
        <f t="shared" si="12"/>
        <v>86623.95471</v>
      </c>
      <c r="J17" s="27">
        <f t="shared" si="12"/>
        <v>182143.8195</v>
      </c>
      <c r="K17" s="27">
        <f t="shared" si="12"/>
        <v>2138.714469</v>
      </c>
      <c r="L17" s="27">
        <f t="shared" si="12"/>
        <v>185503.1295</v>
      </c>
      <c r="M17" s="27">
        <f t="shared" si="12"/>
        <v>39046.52985</v>
      </c>
      <c r="N17" s="27">
        <f t="shared" si="12"/>
        <v>62770.06493</v>
      </c>
      <c r="O17" s="27">
        <f t="shared" si="12"/>
        <v>2597860.563</v>
      </c>
    </row>
    <row r="18" ht="29.25" customHeight="1">
      <c r="B18" s="29" t="s">
        <v>396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</row>
    <row r="19" ht="21.0" customHeight="1">
      <c r="B19" s="26" t="s">
        <v>34</v>
      </c>
      <c r="C19" s="27">
        <f t="shared" ref="C19:O19" si="13">C9*C18</f>
        <v>423038.5786</v>
      </c>
      <c r="D19" s="27">
        <f t="shared" si="13"/>
        <v>913806.9783</v>
      </c>
      <c r="E19" s="27">
        <f t="shared" si="13"/>
        <v>478833.8047</v>
      </c>
      <c r="F19" s="27">
        <f t="shared" si="13"/>
        <v>313110.04</v>
      </c>
      <c r="G19" s="27">
        <f t="shared" si="13"/>
        <v>231410.3829</v>
      </c>
      <c r="H19" s="27">
        <f t="shared" si="13"/>
        <v>191066.3376</v>
      </c>
      <c r="I19" s="27">
        <f t="shared" si="13"/>
        <v>71397.90083</v>
      </c>
      <c r="J19" s="27">
        <f t="shared" si="13"/>
        <v>172460.9444</v>
      </c>
      <c r="K19" s="27">
        <f t="shared" si="13"/>
        <v>2387.73409</v>
      </c>
      <c r="L19" s="27">
        <f t="shared" si="13"/>
        <v>264680.4353</v>
      </c>
      <c r="M19" s="27">
        <f t="shared" si="13"/>
        <v>107392.0122</v>
      </c>
      <c r="N19" s="27">
        <f t="shared" si="13"/>
        <v>0</v>
      </c>
      <c r="O19" s="27">
        <f t="shared" si="13"/>
        <v>3169585.149</v>
      </c>
    </row>
    <row r="20" ht="31.5" customHeight="1">
      <c r="B20" s="29" t="s">
        <v>397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R20" s="32"/>
    </row>
    <row r="21" ht="20.25" customHeight="1">
      <c r="B21" s="26" t="s">
        <v>36</v>
      </c>
      <c r="C21" s="27">
        <f t="shared" ref="C21:O21" si="14">C20*C4</f>
        <v>1668465.35</v>
      </c>
      <c r="D21" s="27">
        <f t="shared" si="14"/>
        <v>2467162.388</v>
      </c>
      <c r="E21" s="27">
        <f t="shared" si="14"/>
        <v>1964986.788</v>
      </c>
      <c r="F21" s="27">
        <f t="shared" si="14"/>
        <v>1389593.679</v>
      </c>
      <c r="G21" s="27">
        <f t="shared" si="14"/>
        <v>1174690.808</v>
      </c>
      <c r="H21" s="27">
        <f t="shared" si="14"/>
        <v>967007.6844</v>
      </c>
      <c r="I21" s="27">
        <f t="shared" si="14"/>
        <v>666551.4661</v>
      </c>
      <c r="J21" s="27">
        <f t="shared" si="14"/>
        <v>1090209.62</v>
      </c>
      <c r="K21" s="27">
        <f t="shared" si="14"/>
        <v>10648.1257</v>
      </c>
      <c r="L21" s="27">
        <f t="shared" si="14"/>
        <v>1143825.484</v>
      </c>
      <c r="M21" s="27">
        <f t="shared" si="14"/>
        <v>254828.2831</v>
      </c>
      <c r="N21" s="27">
        <f t="shared" si="14"/>
        <v>519043.2802</v>
      </c>
      <c r="O21" s="27">
        <f t="shared" si="14"/>
        <v>13317012.96</v>
      </c>
    </row>
    <row r="22" ht="32.25" customHeight="1">
      <c r="B22" s="29" t="s">
        <v>398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ht="42.75" customHeight="1">
      <c r="B24" s="23" t="s">
        <v>39</v>
      </c>
      <c r="C24" s="23" t="str">
        <f t="shared" ref="C24:O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BPR</v>
      </c>
      <c r="O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ht="29.25" customHeight="1">
      <c r="B26" s="39" t="s">
        <v>41</v>
      </c>
      <c r="C26" s="27">
        <f t="shared" ref="C26:O26" si="16">C5-C21</f>
        <v>6121721.363</v>
      </c>
      <c r="D26" s="27">
        <f t="shared" si="16"/>
        <v>10343860.75</v>
      </c>
      <c r="E26" s="27">
        <f t="shared" si="16"/>
        <v>7594644.684</v>
      </c>
      <c r="F26" s="27">
        <f t="shared" si="16"/>
        <v>5065614.671</v>
      </c>
      <c r="G26" s="27">
        <f t="shared" si="16"/>
        <v>3753597.454</v>
      </c>
      <c r="H26" s="27">
        <f t="shared" si="16"/>
        <v>2897213.156</v>
      </c>
      <c r="I26" s="27">
        <f t="shared" si="16"/>
        <v>1544694.45</v>
      </c>
      <c r="J26" s="27">
        <f t="shared" si="16"/>
        <v>3332599.613</v>
      </c>
      <c r="K26" s="27">
        <f t="shared" si="16"/>
        <v>45853.35606</v>
      </c>
      <c r="L26" s="27">
        <f t="shared" si="16"/>
        <v>3563055.02</v>
      </c>
      <c r="M26" s="27">
        <f t="shared" si="16"/>
        <v>445986.3559</v>
      </c>
      <c r="N26" s="27">
        <f t="shared" si="16"/>
        <v>380724.7062</v>
      </c>
      <c r="O26" s="27">
        <f t="shared" si="16"/>
        <v>45089565.59</v>
      </c>
    </row>
    <row r="27" ht="18.75" customHeight="1">
      <c r="B27" s="40" t="s">
        <v>42</v>
      </c>
      <c r="C27" s="41">
        <f t="shared" ref="C27:O27" si="17">C26/C17</f>
        <v>16.70814239</v>
      </c>
      <c r="D27" s="41">
        <f t="shared" si="17"/>
        <v>19.79095213</v>
      </c>
      <c r="E27" s="41">
        <f t="shared" si="17"/>
        <v>18.52997802</v>
      </c>
      <c r="F27" s="41">
        <f t="shared" si="17"/>
        <v>18.53967083</v>
      </c>
      <c r="G27" s="41">
        <f t="shared" si="17"/>
        <v>14.09010087</v>
      </c>
      <c r="H27" s="41">
        <f t="shared" si="17"/>
        <v>14.40690701</v>
      </c>
      <c r="I27" s="41">
        <f t="shared" si="17"/>
        <v>17.83218575</v>
      </c>
      <c r="J27" s="41">
        <f t="shared" si="17"/>
        <v>18.29652865</v>
      </c>
      <c r="K27" s="41">
        <f t="shared" si="17"/>
        <v>21.43968104</v>
      </c>
      <c r="L27" s="41">
        <f t="shared" si="17"/>
        <v>19.20751973</v>
      </c>
      <c r="M27" s="41">
        <f t="shared" si="17"/>
        <v>11.4219204</v>
      </c>
      <c r="N27" s="41">
        <f t="shared" si="17"/>
        <v>6.065386529</v>
      </c>
      <c r="O27" s="41">
        <f t="shared" si="17"/>
        <v>17.35642252</v>
      </c>
    </row>
    <row r="28" ht="18.75" customHeight="1">
      <c r="B28" s="40" t="s">
        <v>43</v>
      </c>
      <c r="C28" s="41">
        <f t="shared" ref="C28:O28" si="18">((C26)/C10)*100</f>
        <v>48.45361292</v>
      </c>
      <c r="D28" s="41">
        <f t="shared" si="18"/>
        <v>57.39376117</v>
      </c>
      <c r="E28" s="41">
        <f t="shared" si="18"/>
        <v>53.73693627</v>
      </c>
      <c r="F28" s="41">
        <f t="shared" si="18"/>
        <v>53.76504541</v>
      </c>
      <c r="G28" s="41">
        <f t="shared" si="18"/>
        <v>40.86129251</v>
      </c>
      <c r="H28" s="41">
        <f t="shared" si="18"/>
        <v>41.78003034</v>
      </c>
      <c r="I28" s="41">
        <f t="shared" si="18"/>
        <v>51.71333867</v>
      </c>
      <c r="J28" s="41">
        <f t="shared" si="18"/>
        <v>53.05993309</v>
      </c>
      <c r="K28" s="41">
        <f t="shared" si="18"/>
        <v>62.17507502</v>
      </c>
      <c r="L28" s="41">
        <f t="shared" si="18"/>
        <v>55.70180722</v>
      </c>
      <c r="M28" s="41">
        <f t="shared" si="18"/>
        <v>33.12356917</v>
      </c>
      <c r="N28" s="41">
        <f t="shared" si="18"/>
        <v>17.58962093</v>
      </c>
      <c r="O28" s="41">
        <f t="shared" si="18"/>
        <v>50.33362532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ht="28.5" customHeight="1">
      <c r="B30" s="39" t="s">
        <v>45</v>
      </c>
      <c r="C30" s="27">
        <f t="shared" ref="C30:O30" si="19">C6-(0.4*C7)+C19-C21</f>
        <v>1753746.611</v>
      </c>
      <c r="D30" s="27">
        <f t="shared" si="19"/>
        <v>4795237.997</v>
      </c>
      <c r="E30" s="27">
        <f t="shared" si="19"/>
        <v>1330948.753</v>
      </c>
      <c r="F30" s="27">
        <f t="shared" si="19"/>
        <v>1064882.927</v>
      </c>
      <c r="G30" s="27">
        <f t="shared" si="19"/>
        <v>1431837.788</v>
      </c>
      <c r="H30" s="27">
        <f t="shared" si="19"/>
        <v>1499534.831</v>
      </c>
      <c r="I30" s="27">
        <f t="shared" si="19"/>
        <v>221814.9235</v>
      </c>
      <c r="J30" s="27">
        <f t="shared" si="19"/>
        <v>647862.4246</v>
      </c>
      <c r="K30" s="27">
        <f t="shared" si="19"/>
        <v>45509.5499</v>
      </c>
      <c r="L30" s="27">
        <f t="shared" si="19"/>
        <v>709778.1265</v>
      </c>
      <c r="M30" s="27">
        <f t="shared" si="19"/>
        <v>252516.0646</v>
      </c>
      <c r="N30" s="27">
        <f t="shared" si="19"/>
        <v>148921.0789</v>
      </c>
      <c r="O30" s="27">
        <f t="shared" si="19"/>
        <v>13902591.07</v>
      </c>
    </row>
    <row r="31" ht="18.75" customHeight="1">
      <c r="B31" s="40" t="s">
        <v>42</v>
      </c>
      <c r="C31" s="41">
        <f t="shared" ref="C31:O31" si="20">C30/C17</f>
        <v>4.786537371</v>
      </c>
      <c r="D31" s="41">
        <f t="shared" si="20"/>
        <v>9.174748955</v>
      </c>
      <c r="E31" s="41">
        <f t="shared" si="20"/>
        <v>3.247347595</v>
      </c>
      <c r="F31" s="41">
        <f t="shared" si="20"/>
        <v>3.897370846</v>
      </c>
      <c r="G31" s="41">
        <f t="shared" si="20"/>
        <v>5.374774227</v>
      </c>
      <c r="H31" s="41">
        <f t="shared" si="20"/>
        <v>7.456703288</v>
      </c>
      <c r="I31" s="41">
        <f t="shared" si="20"/>
        <v>2.560664937</v>
      </c>
      <c r="J31" s="41">
        <f t="shared" si="20"/>
        <v>3.556872949</v>
      </c>
      <c r="K31" s="41">
        <f t="shared" si="20"/>
        <v>21.27892739</v>
      </c>
      <c r="L31" s="41">
        <f t="shared" si="20"/>
        <v>3.826232627</v>
      </c>
      <c r="M31" s="41">
        <f t="shared" si="20"/>
        <v>6.467055217</v>
      </c>
      <c r="N31" s="41">
        <f t="shared" si="20"/>
        <v>2.37248566</v>
      </c>
      <c r="O31" s="41">
        <f t="shared" si="20"/>
        <v>5.351553996</v>
      </c>
    </row>
    <row r="32" ht="18.75" customHeight="1">
      <c r="B32" s="40" t="s">
        <v>43</v>
      </c>
      <c r="C32" s="41">
        <f t="shared" ref="C32:O32" si="21">((C30/C10)*100)</f>
        <v>13.88095838</v>
      </c>
      <c r="D32" s="41">
        <f t="shared" si="21"/>
        <v>26.60677197</v>
      </c>
      <c r="E32" s="41">
        <f t="shared" si="21"/>
        <v>9.417308025</v>
      </c>
      <c r="F32" s="41">
        <f t="shared" si="21"/>
        <v>11.30237545</v>
      </c>
      <c r="G32" s="41">
        <f t="shared" si="21"/>
        <v>15.58684526</v>
      </c>
      <c r="H32" s="41">
        <f t="shared" si="21"/>
        <v>21.62443954</v>
      </c>
      <c r="I32" s="41">
        <f t="shared" si="21"/>
        <v>7.425928318</v>
      </c>
      <c r="J32" s="41">
        <f t="shared" si="21"/>
        <v>10.31493155</v>
      </c>
      <c r="K32" s="41">
        <f t="shared" si="21"/>
        <v>61.70888943</v>
      </c>
      <c r="L32" s="41">
        <f t="shared" si="21"/>
        <v>11.09607462</v>
      </c>
      <c r="M32" s="41">
        <f t="shared" si="21"/>
        <v>18.75446013</v>
      </c>
      <c r="N32" s="41">
        <f t="shared" si="21"/>
        <v>6.880208414</v>
      </c>
      <c r="O32" s="41">
        <f t="shared" si="21"/>
        <v>15.51950659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A72" s="7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A78" s="7"/>
      <c r="B78" s="51" t="s">
        <v>48</v>
      </c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11.86"/>
    <col customWidth="1" min="4" max="9" width="8.71"/>
    <col customWidth="1" min="10" max="10" width="12.43"/>
    <col customWidth="1" hidden="1" min="11" max="11" width="8.71"/>
    <col customWidth="1" min="12" max="13" width="8.71"/>
    <col customWidth="1" min="14" max="14" width="9.86"/>
    <col customWidth="1" min="15" max="15" width="19.71"/>
    <col customWidth="1" min="16" max="29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7.0" customHeight="1">
      <c r="A2" s="7"/>
      <c r="B2" s="8" t="s">
        <v>353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</row>
    <row r="4" ht="18.0" customHeight="1">
      <c r="A4" s="7"/>
      <c r="B4" s="12" t="s">
        <v>20</v>
      </c>
      <c r="C4" s="74">
        <f t="shared" ref="C4:O4" si="1">+Q4</f>
        <v>35258318.72</v>
      </c>
      <c r="D4" s="74">
        <f t="shared" si="1"/>
        <v>53141939.15</v>
      </c>
      <c r="E4" s="74">
        <f t="shared" si="1"/>
        <v>41938549.83</v>
      </c>
      <c r="F4" s="74">
        <f t="shared" si="1"/>
        <v>29243980.89</v>
      </c>
      <c r="G4" s="74">
        <f t="shared" si="1"/>
        <v>25341782.39</v>
      </c>
      <c r="H4" s="74">
        <f t="shared" si="1"/>
        <v>20672201.28</v>
      </c>
      <c r="I4" s="74">
        <f t="shared" si="1"/>
        <v>14403797.13</v>
      </c>
      <c r="J4" s="74">
        <f t="shared" si="1"/>
        <v>23678793.21</v>
      </c>
      <c r="K4" s="74">
        <f t="shared" si="1"/>
        <v>219390.1561</v>
      </c>
      <c r="L4" s="74">
        <f t="shared" si="1"/>
        <v>24129380.4</v>
      </c>
      <c r="M4" s="74">
        <f t="shared" si="1"/>
        <v>5396888.492</v>
      </c>
      <c r="N4" s="74">
        <f t="shared" si="1"/>
        <v>11106197.66</v>
      </c>
      <c r="O4" s="74">
        <f t="shared" si="1"/>
        <v>284531219.3</v>
      </c>
      <c r="Q4" s="72">
        <v>3.52583187226E7</v>
      </c>
      <c r="R4" s="72">
        <v>5.314193915328E7</v>
      </c>
      <c r="S4" s="72">
        <v>4.1938549829720005E7</v>
      </c>
      <c r="T4" s="72">
        <v>2.924398089411E7</v>
      </c>
      <c r="U4" s="72">
        <v>2.53417823947E7</v>
      </c>
      <c r="V4" s="72">
        <v>2.067220127849E7</v>
      </c>
      <c r="W4" s="72">
        <v>1.4403797132700004E7</v>
      </c>
      <c r="X4" s="72">
        <v>2.367879321035E7</v>
      </c>
      <c r="Y4" s="72">
        <v>219390.15605000002</v>
      </c>
      <c r="Z4" s="72">
        <v>2.412938039826E7</v>
      </c>
      <c r="AA4" s="72">
        <v>5396888.491500002</v>
      </c>
      <c r="AB4" s="72">
        <v>1.1106197657650001E7</v>
      </c>
      <c r="AC4" s="72">
        <v>2.8453121931941E8</v>
      </c>
    </row>
    <row r="5" ht="18.0" customHeight="1">
      <c r="A5" s="7"/>
      <c r="B5" s="12" t="s">
        <v>21</v>
      </c>
      <c r="C5" s="75">
        <f t="shared" ref="C5:O5" si="2">C6+C8-(C7*0.4)-(C9*0.3)</f>
        <v>7531411.185</v>
      </c>
      <c r="D5" s="75">
        <f t="shared" si="2"/>
        <v>13485677.39</v>
      </c>
      <c r="E5" s="75">
        <f t="shared" si="2"/>
        <v>9591714.206</v>
      </c>
      <c r="F5" s="75">
        <f t="shared" si="2"/>
        <v>6384060.541</v>
      </c>
      <c r="G5" s="75">
        <f t="shared" si="2"/>
        <v>5352157.183</v>
      </c>
      <c r="H5" s="75">
        <f t="shared" si="2"/>
        <v>4214945.402</v>
      </c>
      <c r="I5" s="75">
        <f t="shared" si="2"/>
        <v>2375384.812</v>
      </c>
      <c r="J5" s="75">
        <f t="shared" si="2"/>
        <v>4614905.165</v>
      </c>
      <c r="K5" s="75">
        <f t="shared" si="2"/>
        <v>55391.49935</v>
      </c>
      <c r="L5" s="75">
        <f t="shared" si="2"/>
        <v>4697368.941</v>
      </c>
      <c r="M5" s="75">
        <f t="shared" si="2"/>
        <v>656695.7244</v>
      </c>
      <c r="N5" s="75">
        <f t="shared" si="2"/>
        <v>973879.559</v>
      </c>
      <c r="O5" s="75">
        <f t="shared" si="2"/>
        <v>59933591.61</v>
      </c>
      <c r="Q5" s="70">
        <v>3642747.5382299996</v>
      </c>
      <c r="R5" s="70">
        <v>8098303.916100001</v>
      </c>
      <c r="S5" s="70">
        <v>3312590.9902000003</v>
      </c>
      <c r="T5" s="70">
        <v>2221185.0624499996</v>
      </c>
      <c r="U5" s="70">
        <v>3059602.8855700004</v>
      </c>
      <c r="V5" s="70">
        <v>2174384.5379199996</v>
      </c>
      <c r="W5" s="70">
        <v>1101577.09598</v>
      </c>
      <c r="X5" s="70">
        <v>2245665.86796</v>
      </c>
      <c r="Y5" s="70">
        <v>74959.72436000001</v>
      </c>
      <c r="Z5" s="70">
        <v>1223008.0308700001</v>
      </c>
      <c r="AA5" s="70">
        <v>584391.8673100001</v>
      </c>
      <c r="AB5" s="70">
        <v>805458.57109</v>
      </c>
      <c r="AC5" s="70">
        <v>2.854387608804E7</v>
      </c>
    </row>
    <row r="6" ht="18.0" customHeight="1">
      <c r="A6" s="7"/>
      <c r="B6" s="17" t="s">
        <v>22</v>
      </c>
      <c r="C6" s="76">
        <f t="shared" ref="C6:O6" si="3">+Q5</f>
        <v>3642747.538</v>
      </c>
      <c r="D6" s="76">
        <f t="shared" si="3"/>
        <v>8098303.916</v>
      </c>
      <c r="E6" s="76">
        <f t="shared" si="3"/>
        <v>3312590.99</v>
      </c>
      <c r="F6" s="76">
        <f t="shared" si="3"/>
        <v>2221185.062</v>
      </c>
      <c r="G6" s="76">
        <f t="shared" si="3"/>
        <v>3059602.886</v>
      </c>
      <c r="H6" s="76">
        <f t="shared" si="3"/>
        <v>2174384.538</v>
      </c>
      <c r="I6" s="76">
        <f t="shared" si="3"/>
        <v>1101577.096</v>
      </c>
      <c r="J6" s="76">
        <f t="shared" si="3"/>
        <v>2245665.868</v>
      </c>
      <c r="K6" s="76">
        <f t="shared" si="3"/>
        <v>74959.72436</v>
      </c>
      <c r="L6" s="76">
        <f t="shared" si="3"/>
        <v>1223008.031</v>
      </c>
      <c r="M6" s="76">
        <f t="shared" si="3"/>
        <v>584391.8673</v>
      </c>
      <c r="N6" s="76">
        <f t="shared" si="3"/>
        <v>805458.5711</v>
      </c>
      <c r="O6" s="76">
        <f t="shared" si="3"/>
        <v>28543876.09</v>
      </c>
      <c r="Q6" s="69">
        <v>2335662.65496</v>
      </c>
      <c r="R6" s="69">
        <v>5044112.76702</v>
      </c>
      <c r="S6" s="69">
        <v>1989628.2105300003</v>
      </c>
      <c r="T6" s="69">
        <v>1267807.2119099998</v>
      </c>
      <c r="U6" s="69">
        <v>2108418.8850100003</v>
      </c>
      <c r="V6" s="69">
        <v>1159432.91835</v>
      </c>
      <c r="W6" s="69">
        <v>487319.00341</v>
      </c>
      <c r="X6" s="69">
        <v>1453747.0303099998</v>
      </c>
      <c r="Y6" s="69">
        <v>54884.99577</v>
      </c>
      <c r="Z6" s="69">
        <v>710053.7291600001</v>
      </c>
      <c r="AA6" s="69">
        <v>431265.325</v>
      </c>
      <c r="AB6" s="69">
        <v>230730.0</v>
      </c>
      <c r="AC6" s="69">
        <v>1.727306273143E7</v>
      </c>
    </row>
    <row r="7" ht="18.0" customHeight="1">
      <c r="A7" s="7"/>
      <c r="B7" s="19" t="s">
        <v>23</v>
      </c>
      <c r="C7" s="76">
        <f t="shared" ref="C7:O7" si="4">+Q6</f>
        <v>2335662.655</v>
      </c>
      <c r="D7" s="76">
        <f t="shared" si="4"/>
        <v>5044112.767</v>
      </c>
      <c r="E7" s="76">
        <f t="shared" si="4"/>
        <v>1989628.211</v>
      </c>
      <c r="F7" s="76">
        <f t="shared" si="4"/>
        <v>1267807.212</v>
      </c>
      <c r="G7" s="76">
        <f t="shared" si="4"/>
        <v>2108418.885</v>
      </c>
      <c r="H7" s="76">
        <f t="shared" si="4"/>
        <v>1159432.918</v>
      </c>
      <c r="I7" s="76">
        <f t="shared" si="4"/>
        <v>487319.0034</v>
      </c>
      <c r="J7" s="76">
        <f t="shared" si="4"/>
        <v>1453747.03</v>
      </c>
      <c r="K7" s="76">
        <f t="shared" si="4"/>
        <v>54884.99577</v>
      </c>
      <c r="L7" s="76">
        <f t="shared" si="4"/>
        <v>710053.7292</v>
      </c>
      <c r="M7" s="76">
        <f t="shared" si="4"/>
        <v>431265.325</v>
      </c>
      <c r="N7" s="76">
        <f t="shared" si="4"/>
        <v>230730</v>
      </c>
      <c r="O7" s="76">
        <f t="shared" si="4"/>
        <v>17273062.73</v>
      </c>
      <c r="Q7" s="70">
        <v>5009524.07633</v>
      </c>
      <c r="R7" s="70">
        <v>7805380.94497</v>
      </c>
      <c r="S7" s="70">
        <v>7281280.254480001</v>
      </c>
      <c r="T7" s="70">
        <v>4800066.056660001</v>
      </c>
      <c r="U7" s="70">
        <v>3240493.98495</v>
      </c>
      <c r="V7" s="70">
        <v>2585438.78652</v>
      </c>
      <c r="W7" s="70">
        <v>1500961.5317799998</v>
      </c>
      <c r="X7" s="70">
        <v>3029806.3007800006</v>
      </c>
      <c r="Y7" s="70">
        <v>3260.90099</v>
      </c>
      <c r="Z7" s="70">
        <v>3829495.80484</v>
      </c>
      <c r="AA7" s="70">
        <v>279270.70316</v>
      </c>
      <c r="AB7" s="70">
        <v>260712.98789000002</v>
      </c>
      <c r="AC7" s="70">
        <v>3.962569233335E7</v>
      </c>
    </row>
    <row r="8" ht="18.0" customHeight="1">
      <c r="A8" s="7"/>
      <c r="B8" s="17" t="s">
        <v>24</v>
      </c>
      <c r="C8" s="76">
        <f t="shared" ref="C8:O8" si="5">+Q7</f>
        <v>5009524.076</v>
      </c>
      <c r="D8" s="76">
        <f t="shared" si="5"/>
        <v>7805380.945</v>
      </c>
      <c r="E8" s="76">
        <f t="shared" si="5"/>
        <v>7281280.254</v>
      </c>
      <c r="F8" s="76">
        <f t="shared" si="5"/>
        <v>4800066.057</v>
      </c>
      <c r="G8" s="76">
        <f t="shared" si="5"/>
        <v>3240493.985</v>
      </c>
      <c r="H8" s="76">
        <f t="shared" si="5"/>
        <v>2585438.787</v>
      </c>
      <c r="I8" s="76">
        <f t="shared" si="5"/>
        <v>1500961.532</v>
      </c>
      <c r="J8" s="76">
        <f t="shared" si="5"/>
        <v>3029806.301</v>
      </c>
      <c r="K8" s="76">
        <f t="shared" si="5"/>
        <v>3260.90099</v>
      </c>
      <c r="L8" s="76">
        <f t="shared" si="5"/>
        <v>3829495.805</v>
      </c>
      <c r="M8" s="76">
        <f t="shared" si="5"/>
        <v>279270.7032</v>
      </c>
      <c r="N8" s="76">
        <f t="shared" si="5"/>
        <v>260712.9879</v>
      </c>
      <c r="O8" s="76">
        <f t="shared" si="5"/>
        <v>39625692.33</v>
      </c>
      <c r="Q8" s="69">
        <v>621984.5595600001</v>
      </c>
      <c r="R8" s="69">
        <v>1334541.20426</v>
      </c>
      <c r="S8" s="69">
        <v>687685.84743</v>
      </c>
      <c r="T8" s="69">
        <v>433558.9769200001</v>
      </c>
      <c r="U8" s="69">
        <v>348573.77674000006</v>
      </c>
      <c r="V8" s="69">
        <v>270349.18471</v>
      </c>
      <c r="W8" s="69">
        <v>107420.71612000001</v>
      </c>
      <c r="X8" s="69">
        <v>263560.63882</v>
      </c>
      <c r="Y8" s="69">
        <v>2917.09232</v>
      </c>
      <c r="Z8" s="69">
        <v>237044.67701999997</v>
      </c>
      <c r="AA8" s="69">
        <v>114869.05356</v>
      </c>
      <c r="AB8" s="69">
        <v>0.0</v>
      </c>
      <c r="AC8" s="69">
        <v>4422505.727460001</v>
      </c>
    </row>
    <row r="9" ht="18.0" customHeight="1">
      <c r="A9" s="7"/>
      <c r="B9" s="19" t="s">
        <v>25</v>
      </c>
      <c r="C9" s="76">
        <f t="shared" ref="C9:O9" si="6">+Q8</f>
        <v>621984.5596</v>
      </c>
      <c r="D9" s="76">
        <f t="shared" si="6"/>
        <v>1334541.204</v>
      </c>
      <c r="E9" s="76">
        <f t="shared" si="6"/>
        <v>687685.8474</v>
      </c>
      <c r="F9" s="76">
        <f t="shared" si="6"/>
        <v>433558.9769</v>
      </c>
      <c r="G9" s="76">
        <f t="shared" si="6"/>
        <v>348573.7767</v>
      </c>
      <c r="H9" s="76">
        <f t="shared" si="6"/>
        <v>270349.1847</v>
      </c>
      <c r="I9" s="76">
        <f t="shared" si="6"/>
        <v>107420.7161</v>
      </c>
      <c r="J9" s="76">
        <f t="shared" si="6"/>
        <v>263560.6388</v>
      </c>
      <c r="K9" s="76">
        <f t="shared" si="6"/>
        <v>2917.09232</v>
      </c>
      <c r="L9" s="76">
        <f t="shared" si="6"/>
        <v>237044.677</v>
      </c>
      <c r="M9" s="76">
        <f t="shared" si="6"/>
        <v>114869.0536</v>
      </c>
      <c r="N9" s="76">
        <f t="shared" si="6"/>
        <v>0</v>
      </c>
      <c r="O9" s="76">
        <f t="shared" si="6"/>
        <v>4422505.727</v>
      </c>
      <c r="Q9" s="69">
        <v>5159409.7083</v>
      </c>
      <c r="R9" s="69">
        <v>4775569.98349</v>
      </c>
      <c r="S9" s="69">
        <v>5233718.772859999</v>
      </c>
      <c r="T9" s="69">
        <v>4792657.7910400005</v>
      </c>
      <c r="U9" s="69">
        <v>5119242.47873</v>
      </c>
      <c r="V9" s="69">
        <v>3112034.3692900008</v>
      </c>
      <c r="W9" s="69">
        <v>997818.5290999999</v>
      </c>
      <c r="X9" s="69">
        <v>10075.160679999999</v>
      </c>
      <c r="Y9" s="69">
        <v>49948.165819999995</v>
      </c>
      <c r="Z9" s="69">
        <v>1375305.13253</v>
      </c>
      <c r="AA9" s="69">
        <v>443042.39303999994</v>
      </c>
      <c r="AB9" s="69">
        <v>35901.3207</v>
      </c>
      <c r="AC9" s="69">
        <v>3.110472380558E7</v>
      </c>
    </row>
    <row r="10" ht="18.0" customHeight="1">
      <c r="A10" s="7"/>
      <c r="B10" s="12" t="s">
        <v>26</v>
      </c>
      <c r="C10" s="75">
        <f t="shared" ref="C10:O10" si="7">SUM(C11:C13)</f>
        <v>12446981.94</v>
      </c>
      <c r="D10" s="75">
        <f t="shared" si="7"/>
        <v>18516051.08</v>
      </c>
      <c r="E10" s="75">
        <f t="shared" si="7"/>
        <v>14274606.67</v>
      </c>
      <c r="F10" s="75">
        <f t="shared" si="7"/>
        <v>9267011.256</v>
      </c>
      <c r="G10" s="75">
        <f t="shared" si="7"/>
        <v>9550970.076</v>
      </c>
      <c r="H10" s="75">
        <f t="shared" si="7"/>
        <v>7073312.96</v>
      </c>
      <c r="I10" s="75">
        <f t="shared" si="7"/>
        <v>2984941.3</v>
      </c>
      <c r="J10" s="75">
        <f t="shared" si="7"/>
        <v>6660512.552</v>
      </c>
      <c r="K10" s="75">
        <f t="shared" si="7"/>
        <v>67694.78164</v>
      </c>
      <c r="L10" s="75">
        <f t="shared" si="7"/>
        <v>6417705.13</v>
      </c>
      <c r="M10" s="75">
        <f t="shared" si="7"/>
        <v>1363972.974</v>
      </c>
      <c r="N10" s="75">
        <f t="shared" si="7"/>
        <v>2191894.066</v>
      </c>
      <c r="O10" s="75">
        <f t="shared" si="7"/>
        <v>90815654.79</v>
      </c>
      <c r="Q10" s="69">
        <v>7287415.167780001</v>
      </c>
      <c r="R10" s="69">
        <v>1.3740396539779998E7</v>
      </c>
      <c r="S10" s="69">
        <v>9039679.63894</v>
      </c>
      <c r="T10" s="69">
        <v>4472417.70785</v>
      </c>
      <c r="U10" s="69">
        <v>4430954.85676</v>
      </c>
      <c r="V10" s="69">
        <v>3961267.6701899995</v>
      </c>
      <c r="W10" s="69">
        <v>1987094.21043</v>
      </c>
      <c r="X10" s="69">
        <v>6650324.065479999</v>
      </c>
      <c r="Y10" s="69">
        <v>17040.122190000002</v>
      </c>
      <c r="Z10" s="69">
        <v>5042334.193329998</v>
      </c>
      <c r="AA10" s="69">
        <v>918887.91295</v>
      </c>
      <c r="AB10" s="69">
        <v>2155862.8370299996</v>
      </c>
      <c r="AC10" s="69">
        <v>5.970367492271E7</v>
      </c>
    </row>
    <row r="11" ht="18.0" customHeight="1">
      <c r="A11" s="7"/>
      <c r="B11" s="17" t="s">
        <v>27</v>
      </c>
      <c r="C11" s="76">
        <f t="shared" ref="C11:O11" si="8">+Q9</f>
        <v>5159409.708</v>
      </c>
      <c r="D11" s="76">
        <f t="shared" si="8"/>
        <v>4775569.983</v>
      </c>
      <c r="E11" s="76">
        <f t="shared" si="8"/>
        <v>5233718.773</v>
      </c>
      <c r="F11" s="76">
        <f t="shared" si="8"/>
        <v>4792657.791</v>
      </c>
      <c r="G11" s="76">
        <f t="shared" si="8"/>
        <v>5119242.479</v>
      </c>
      <c r="H11" s="76">
        <f t="shared" si="8"/>
        <v>3112034.369</v>
      </c>
      <c r="I11" s="76">
        <f t="shared" si="8"/>
        <v>997818.5291</v>
      </c>
      <c r="J11" s="76">
        <f t="shared" si="8"/>
        <v>10075.16068</v>
      </c>
      <c r="K11" s="76">
        <f t="shared" si="8"/>
        <v>49948.16582</v>
      </c>
      <c r="L11" s="76">
        <f t="shared" si="8"/>
        <v>1375305.133</v>
      </c>
      <c r="M11" s="76">
        <f t="shared" si="8"/>
        <v>443042.393</v>
      </c>
      <c r="N11" s="76">
        <f t="shared" si="8"/>
        <v>35901.3207</v>
      </c>
      <c r="O11" s="76">
        <f t="shared" si="8"/>
        <v>31104723.81</v>
      </c>
      <c r="Q11" s="69">
        <v>157.06852</v>
      </c>
      <c r="R11" s="69">
        <v>84.55568</v>
      </c>
      <c r="S11" s="69">
        <v>1208.25683</v>
      </c>
      <c r="T11" s="69">
        <v>1935.7566800000002</v>
      </c>
      <c r="U11" s="69">
        <v>772.74016</v>
      </c>
      <c r="V11" s="69">
        <v>10.92043</v>
      </c>
      <c r="W11" s="69">
        <v>28.56072</v>
      </c>
      <c r="X11" s="69">
        <v>113.32627000000001</v>
      </c>
      <c r="Y11" s="69">
        <v>706.49363</v>
      </c>
      <c r="Z11" s="69">
        <v>65.80426</v>
      </c>
      <c r="AA11" s="69">
        <v>2042.66771</v>
      </c>
      <c r="AB11" s="69">
        <v>129.90832</v>
      </c>
      <c r="AC11" s="69">
        <v>7256.059209999999</v>
      </c>
    </row>
    <row r="12" ht="18.0" customHeight="1">
      <c r="A12" s="7"/>
      <c r="B12" s="17" t="s">
        <v>28</v>
      </c>
      <c r="C12" s="76">
        <f t="shared" ref="C12:O12" si="9">+Q10</f>
        <v>7287415.168</v>
      </c>
      <c r="D12" s="76">
        <f t="shared" si="9"/>
        <v>13740396.54</v>
      </c>
      <c r="E12" s="76">
        <f t="shared" si="9"/>
        <v>9039679.639</v>
      </c>
      <c r="F12" s="76">
        <f t="shared" si="9"/>
        <v>4472417.708</v>
      </c>
      <c r="G12" s="76">
        <f t="shared" si="9"/>
        <v>4430954.857</v>
      </c>
      <c r="H12" s="76">
        <f t="shared" si="9"/>
        <v>3961267.67</v>
      </c>
      <c r="I12" s="76">
        <f t="shared" si="9"/>
        <v>1987094.21</v>
      </c>
      <c r="J12" s="76">
        <f t="shared" si="9"/>
        <v>6650324.065</v>
      </c>
      <c r="K12" s="76">
        <f t="shared" si="9"/>
        <v>17040.12219</v>
      </c>
      <c r="L12" s="76">
        <f t="shared" si="9"/>
        <v>5042334.193</v>
      </c>
      <c r="M12" s="76">
        <f t="shared" si="9"/>
        <v>918887.913</v>
      </c>
      <c r="N12" s="76">
        <f t="shared" si="9"/>
        <v>2155862.837</v>
      </c>
      <c r="O12" s="76">
        <f t="shared" si="9"/>
        <v>59703674.92</v>
      </c>
    </row>
    <row r="13" ht="20.25" customHeight="1">
      <c r="A13" s="7"/>
      <c r="B13" s="17" t="s">
        <v>399</v>
      </c>
      <c r="C13" s="76">
        <f t="shared" ref="C13:O13" si="10">+Q11</f>
        <v>157.06852</v>
      </c>
      <c r="D13" s="76">
        <f t="shared" si="10"/>
        <v>84.55568</v>
      </c>
      <c r="E13" s="76">
        <f t="shared" si="10"/>
        <v>1208.25683</v>
      </c>
      <c r="F13" s="76">
        <f t="shared" si="10"/>
        <v>1935.75668</v>
      </c>
      <c r="G13" s="76">
        <f t="shared" si="10"/>
        <v>772.74016</v>
      </c>
      <c r="H13" s="76">
        <f t="shared" si="10"/>
        <v>10.92043</v>
      </c>
      <c r="I13" s="76">
        <f t="shared" si="10"/>
        <v>28.56072</v>
      </c>
      <c r="J13" s="76">
        <f t="shared" si="10"/>
        <v>113.32627</v>
      </c>
      <c r="K13" s="76">
        <f t="shared" si="10"/>
        <v>706.49363</v>
      </c>
      <c r="L13" s="76">
        <f t="shared" si="10"/>
        <v>65.80426</v>
      </c>
      <c r="M13" s="76">
        <f t="shared" si="10"/>
        <v>2042.66771</v>
      </c>
      <c r="N13" s="76">
        <f t="shared" si="10"/>
        <v>129.90832</v>
      </c>
      <c r="O13" s="76">
        <f t="shared" si="10"/>
        <v>7256.05921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ht="30.0" customHeight="1">
      <c r="B15" s="10" t="s">
        <v>30</v>
      </c>
      <c r="C15" s="10" t="str">
        <f t="shared" ref="C15:O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BPR</v>
      </c>
      <c r="O15" s="10" t="str">
        <f t="shared" si="11"/>
        <v>TOTAL SISTEMA</v>
      </c>
    </row>
    <row r="16" ht="19.5" customHeight="1">
      <c r="B16" s="19" t="s">
        <v>400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</row>
    <row r="17" ht="19.5" customHeight="1">
      <c r="B17" s="26" t="s">
        <v>32</v>
      </c>
      <c r="C17" s="27">
        <f t="shared" ref="C17:O17" si="12">C16*C10</f>
        <v>360962.4764</v>
      </c>
      <c r="D17" s="27">
        <f t="shared" si="12"/>
        <v>536965.4813</v>
      </c>
      <c r="E17" s="27">
        <f t="shared" si="12"/>
        <v>413963.5934</v>
      </c>
      <c r="F17" s="27">
        <f t="shared" si="12"/>
        <v>268743.3264</v>
      </c>
      <c r="G17" s="27">
        <f t="shared" si="12"/>
        <v>276978.1322</v>
      </c>
      <c r="H17" s="27">
        <f t="shared" si="12"/>
        <v>205126.0758</v>
      </c>
      <c r="I17" s="27">
        <f t="shared" si="12"/>
        <v>86563.29771</v>
      </c>
      <c r="J17" s="27">
        <f t="shared" si="12"/>
        <v>193154.864</v>
      </c>
      <c r="K17" s="27">
        <f t="shared" si="12"/>
        <v>1963.148668</v>
      </c>
      <c r="L17" s="27">
        <f t="shared" si="12"/>
        <v>186113.4488</v>
      </c>
      <c r="M17" s="27">
        <f t="shared" si="12"/>
        <v>39555.21624</v>
      </c>
      <c r="N17" s="27">
        <f t="shared" si="12"/>
        <v>63564.92792</v>
      </c>
      <c r="O17" s="27">
        <f t="shared" si="12"/>
        <v>2633653.989</v>
      </c>
    </row>
    <row r="18" ht="29.25" customHeight="1">
      <c r="B18" s="29" t="s">
        <v>401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</row>
    <row r="19" ht="21.0" customHeight="1">
      <c r="B19" s="26" t="s">
        <v>34</v>
      </c>
      <c r="C19" s="27">
        <f t="shared" ref="C19:O19" si="13">C9*C18</f>
        <v>435389.1917</v>
      </c>
      <c r="D19" s="27">
        <f t="shared" si="13"/>
        <v>934178.843</v>
      </c>
      <c r="E19" s="27">
        <f t="shared" si="13"/>
        <v>481380.0932</v>
      </c>
      <c r="F19" s="27">
        <f t="shared" si="13"/>
        <v>303491.2838</v>
      </c>
      <c r="G19" s="27">
        <f t="shared" si="13"/>
        <v>244001.6437</v>
      </c>
      <c r="H19" s="27">
        <f t="shared" si="13"/>
        <v>189244.4293</v>
      </c>
      <c r="I19" s="27">
        <f t="shared" si="13"/>
        <v>75194.50128</v>
      </c>
      <c r="J19" s="27">
        <f t="shared" si="13"/>
        <v>184492.4472</v>
      </c>
      <c r="K19" s="27">
        <f t="shared" si="13"/>
        <v>2041.964624</v>
      </c>
      <c r="L19" s="27">
        <f t="shared" si="13"/>
        <v>165931.2739</v>
      </c>
      <c r="M19" s="27">
        <f t="shared" si="13"/>
        <v>80408.33749</v>
      </c>
      <c r="N19" s="27">
        <f t="shared" si="13"/>
        <v>0</v>
      </c>
      <c r="O19" s="27">
        <f t="shared" si="13"/>
        <v>3095754.009</v>
      </c>
    </row>
    <row r="20" ht="31.5" customHeight="1">
      <c r="B20" s="29" t="s">
        <v>402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R20" s="32"/>
    </row>
    <row r="21" ht="20.25" customHeight="1">
      <c r="B21" s="26" t="s">
        <v>36</v>
      </c>
      <c r="C21" s="27">
        <f t="shared" ref="C21:O21" si="14">C20*C4</f>
        <v>1657140.98</v>
      </c>
      <c r="D21" s="27">
        <f t="shared" si="14"/>
        <v>2497671.14</v>
      </c>
      <c r="E21" s="27">
        <f t="shared" si="14"/>
        <v>1971111.842</v>
      </c>
      <c r="F21" s="27">
        <f t="shared" si="14"/>
        <v>1374467.102</v>
      </c>
      <c r="G21" s="27">
        <f t="shared" si="14"/>
        <v>1191063.773</v>
      </c>
      <c r="H21" s="27">
        <f t="shared" si="14"/>
        <v>971593.4601</v>
      </c>
      <c r="I21" s="27">
        <f t="shared" si="14"/>
        <v>676978.4652</v>
      </c>
      <c r="J21" s="27">
        <f t="shared" si="14"/>
        <v>1112903.281</v>
      </c>
      <c r="K21" s="27">
        <f t="shared" si="14"/>
        <v>10311.33733</v>
      </c>
      <c r="L21" s="27">
        <f t="shared" si="14"/>
        <v>1134080.879</v>
      </c>
      <c r="M21" s="27">
        <f t="shared" si="14"/>
        <v>253653.7591</v>
      </c>
      <c r="N21" s="27">
        <f t="shared" si="14"/>
        <v>521991.2899</v>
      </c>
      <c r="O21" s="27">
        <f t="shared" si="14"/>
        <v>13372967.31</v>
      </c>
    </row>
    <row r="22" ht="32.25" customHeight="1">
      <c r="B22" s="29" t="s">
        <v>403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ht="42.75" customHeight="1">
      <c r="B24" s="23" t="s">
        <v>39</v>
      </c>
      <c r="C24" s="23" t="str">
        <f t="shared" ref="C24:O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BPR</v>
      </c>
      <c r="O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ht="29.25" customHeight="1">
      <c r="B26" s="39" t="s">
        <v>41</v>
      </c>
      <c r="C26" s="27">
        <f t="shared" ref="C26:O26" si="16">C5-C21</f>
        <v>5874270.205</v>
      </c>
      <c r="D26" s="27">
        <f t="shared" si="16"/>
        <v>10988006.25</v>
      </c>
      <c r="E26" s="27">
        <f t="shared" si="16"/>
        <v>7620602.364</v>
      </c>
      <c r="F26" s="27">
        <f t="shared" si="16"/>
        <v>5009593.439</v>
      </c>
      <c r="G26" s="27">
        <f t="shared" si="16"/>
        <v>4161093.411</v>
      </c>
      <c r="H26" s="27">
        <f t="shared" si="16"/>
        <v>3243351.942</v>
      </c>
      <c r="I26" s="27">
        <f t="shared" si="16"/>
        <v>1698406.346</v>
      </c>
      <c r="J26" s="27">
        <f t="shared" si="16"/>
        <v>3502001.884</v>
      </c>
      <c r="K26" s="27">
        <f t="shared" si="16"/>
        <v>45080.16201</v>
      </c>
      <c r="L26" s="27">
        <f t="shared" si="16"/>
        <v>3563288.062</v>
      </c>
      <c r="M26" s="27">
        <f t="shared" si="16"/>
        <v>403041.9653</v>
      </c>
      <c r="N26" s="27">
        <f t="shared" si="16"/>
        <v>451888.2691</v>
      </c>
      <c r="O26" s="27">
        <f t="shared" si="16"/>
        <v>46560624.3</v>
      </c>
    </row>
    <row r="27" ht="18.75" customHeight="1">
      <c r="B27" s="40" t="s">
        <v>42</v>
      </c>
      <c r="C27" s="41">
        <f t="shared" ref="C27:O27" si="17">C26/C17</f>
        <v>16.2739082</v>
      </c>
      <c r="D27" s="41">
        <f t="shared" si="17"/>
        <v>20.46315198</v>
      </c>
      <c r="E27" s="41">
        <f t="shared" si="17"/>
        <v>18.40887094</v>
      </c>
      <c r="F27" s="41">
        <f t="shared" si="17"/>
        <v>18.64081057</v>
      </c>
      <c r="G27" s="41">
        <f t="shared" si="17"/>
        <v>15.02318388</v>
      </c>
      <c r="H27" s="41">
        <f t="shared" si="17"/>
        <v>15.81150484</v>
      </c>
      <c r="I27" s="41">
        <f t="shared" si="17"/>
        <v>19.62039792</v>
      </c>
      <c r="J27" s="41">
        <f t="shared" si="17"/>
        <v>18.13053946</v>
      </c>
      <c r="K27" s="41">
        <f t="shared" si="17"/>
        <v>22.96319314</v>
      </c>
      <c r="L27" s="41">
        <f t="shared" si="17"/>
        <v>19.14578493</v>
      </c>
      <c r="M27" s="41">
        <f t="shared" si="17"/>
        <v>10.18935057</v>
      </c>
      <c r="N27" s="41">
        <f t="shared" si="17"/>
        <v>7.109081751</v>
      </c>
      <c r="O27" s="41">
        <f t="shared" si="17"/>
        <v>17.67909699</v>
      </c>
    </row>
    <row r="28" ht="18.75" customHeight="1">
      <c r="B28" s="40" t="s">
        <v>43</v>
      </c>
      <c r="C28" s="41">
        <f t="shared" ref="C28:O28" si="18">((C26)/C10)*100</f>
        <v>47.19433378</v>
      </c>
      <c r="D28" s="41">
        <f t="shared" si="18"/>
        <v>59.34314075</v>
      </c>
      <c r="E28" s="41">
        <f t="shared" si="18"/>
        <v>53.38572572</v>
      </c>
      <c r="F28" s="41">
        <f t="shared" si="18"/>
        <v>54.05835065</v>
      </c>
      <c r="G28" s="41">
        <f t="shared" si="18"/>
        <v>43.56723325</v>
      </c>
      <c r="H28" s="41">
        <f t="shared" si="18"/>
        <v>45.85336405</v>
      </c>
      <c r="I28" s="41">
        <f t="shared" si="18"/>
        <v>56.89915397</v>
      </c>
      <c r="J28" s="41">
        <f t="shared" si="18"/>
        <v>52.57856444</v>
      </c>
      <c r="K28" s="41">
        <f t="shared" si="18"/>
        <v>66.5932601</v>
      </c>
      <c r="L28" s="41">
        <f t="shared" si="18"/>
        <v>55.52277629</v>
      </c>
      <c r="M28" s="41">
        <f t="shared" si="18"/>
        <v>29.54911667</v>
      </c>
      <c r="N28" s="41">
        <f t="shared" si="18"/>
        <v>20.61633708</v>
      </c>
      <c r="O28" s="41">
        <f t="shared" si="18"/>
        <v>51.26938127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ht="28.5" customHeight="1">
      <c r="B30" s="39" t="s">
        <v>45</v>
      </c>
      <c r="C30" s="27">
        <f t="shared" ref="C30:O30" si="19">C6-(0.4*C7)+C19-C21</f>
        <v>1486730.688</v>
      </c>
      <c r="D30" s="27">
        <f t="shared" si="19"/>
        <v>4517166.512</v>
      </c>
      <c r="E30" s="27">
        <f t="shared" si="19"/>
        <v>1027007.957</v>
      </c>
      <c r="F30" s="27">
        <f t="shared" si="19"/>
        <v>643086.3595</v>
      </c>
      <c r="G30" s="27">
        <f t="shared" si="19"/>
        <v>1269173.203</v>
      </c>
      <c r="H30" s="27">
        <f t="shared" si="19"/>
        <v>928262.3398</v>
      </c>
      <c r="I30" s="27">
        <f t="shared" si="19"/>
        <v>304865.5307</v>
      </c>
      <c r="J30" s="27">
        <f t="shared" si="19"/>
        <v>735756.2221</v>
      </c>
      <c r="K30" s="27">
        <f t="shared" si="19"/>
        <v>44736.35334</v>
      </c>
      <c r="L30" s="27">
        <f t="shared" si="19"/>
        <v>-29163.0656</v>
      </c>
      <c r="M30" s="27">
        <f t="shared" si="19"/>
        <v>238640.3157</v>
      </c>
      <c r="N30" s="27">
        <f t="shared" si="19"/>
        <v>191175.2812</v>
      </c>
      <c r="O30" s="27">
        <f t="shared" si="19"/>
        <v>11357437.7</v>
      </c>
    </row>
    <row r="31" ht="18.75" customHeight="1">
      <c r="B31" s="40" t="s">
        <v>42</v>
      </c>
      <c r="C31" s="41">
        <f t="shared" ref="C31:O31" si="20">C30/C17</f>
        <v>4.118795679</v>
      </c>
      <c r="D31" s="41">
        <f t="shared" si="20"/>
        <v>8.412396457</v>
      </c>
      <c r="E31" s="41">
        <f t="shared" si="20"/>
        <v>2.480913717</v>
      </c>
      <c r="F31" s="41">
        <f t="shared" si="20"/>
        <v>2.392938899</v>
      </c>
      <c r="G31" s="41">
        <f t="shared" si="20"/>
        <v>4.582214461</v>
      </c>
      <c r="H31" s="41">
        <f t="shared" si="20"/>
        <v>4.525325881</v>
      </c>
      <c r="I31" s="41">
        <f t="shared" si="20"/>
        <v>3.521879812</v>
      </c>
      <c r="J31" s="41">
        <f t="shared" si="20"/>
        <v>3.809151925</v>
      </c>
      <c r="K31" s="41">
        <f t="shared" si="20"/>
        <v>22.78806189</v>
      </c>
      <c r="L31" s="41">
        <f t="shared" si="20"/>
        <v>-0.1566951007</v>
      </c>
      <c r="M31" s="41">
        <f t="shared" si="20"/>
        <v>6.033093443</v>
      </c>
      <c r="N31" s="41">
        <f t="shared" si="20"/>
        <v>3.00755916</v>
      </c>
      <c r="O31" s="41">
        <f t="shared" si="20"/>
        <v>4.312425909</v>
      </c>
    </row>
    <row r="32" ht="18.75" customHeight="1">
      <c r="B32" s="40" t="s">
        <v>43</v>
      </c>
      <c r="C32" s="41">
        <f t="shared" ref="C32:O32" si="21">((C30/C10)*100)</f>
        <v>11.94450747</v>
      </c>
      <c r="D32" s="41">
        <f t="shared" si="21"/>
        <v>24.39594972</v>
      </c>
      <c r="E32" s="41">
        <f t="shared" si="21"/>
        <v>7.194649779</v>
      </c>
      <c r="F32" s="41">
        <f t="shared" si="21"/>
        <v>6.939522806</v>
      </c>
      <c r="G32" s="41">
        <f t="shared" si="21"/>
        <v>13.28842194</v>
      </c>
      <c r="H32" s="41">
        <f t="shared" si="21"/>
        <v>13.12344505</v>
      </c>
      <c r="I32" s="41">
        <f t="shared" si="21"/>
        <v>10.21345146</v>
      </c>
      <c r="J32" s="41">
        <f t="shared" si="21"/>
        <v>11.04654058</v>
      </c>
      <c r="K32" s="41">
        <f t="shared" si="21"/>
        <v>66.08537949</v>
      </c>
      <c r="L32" s="41">
        <f t="shared" si="21"/>
        <v>-0.454415792</v>
      </c>
      <c r="M32" s="41">
        <f t="shared" si="21"/>
        <v>17.49597098</v>
      </c>
      <c r="N32" s="41">
        <f t="shared" si="21"/>
        <v>8.721921563</v>
      </c>
      <c r="O32" s="41">
        <f t="shared" si="21"/>
        <v>12.50603514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A72" s="7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A78" s="7"/>
      <c r="B78" s="51" t="s">
        <v>48</v>
      </c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11.86"/>
    <col customWidth="1" min="4" max="9" width="8.71"/>
    <col customWidth="1" min="10" max="10" width="12.43"/>
    <col customWidth="1" hidden="1" min="11" max="11" width="8.71"/>
    <col customWidth="1" min="12" max="13" width="8.71"/>
    <col customWidth="1" min="14" max="14" width="9.86"/>
    <col customWidth="1" min="15" max="15" width="19.71"/>
    <col customWidth="1" min="16" max="29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7.0" customHeight="1">
      <c r="A2" s="7"/>
      <c r="B2" s="8" t="s">
        <v>353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</row>
    <row r="4" ht="18.0" customHeight="1">
      <c r="A4" s="7"/>
      <c r="B4" s="12" t="s">
        <v>20</v>
      </c>
      <c r="C4" s="74">
        <f t="shared" ref="C4:O4" si="1">+Q4</f>
        <v>35549329.96</v>
      </c>
      <c r="D4" s="74">
        <f t="shared" si="1"/>
        <v>52617763.43</v>
      </c>
      <c r="E4" s="74">
        <f t="shared" si="1"/>
        <v>42622508.4</v>
      </c>
      <c r="F4" s="74">
        <f t="shared" si="1"/>
        <v>29686560.94</v>
      </c>
      <c r="G4" s="74">
        <f t="shared" si="1"/>
        <v>25208239.82</v>
      </c>
      <c r="H4" s="74">
        <f t="shared" si="1"/>
        <v>21128000.67</v>
      </c>
      <c r="I4" s="74">
        <f t="shared" si="1"/>
        <v>14512862.37</v>
      </c>
      <c r="J4" s="74">
        <f t="shared" si="1"/>
        <v>24001943.09</v>
      </c>
      <c r="K4" s="74">
        <f t="shared" si="1"/>
        <v>215323.9823</v>
      </c>
      <c r="L4" s="74">
        <f t="shared" si="1"/>
        <v>24398687.27</v>
      </c>
      <c r="M4" s="74">
        <f t="shared" si="1"/>
        <v>5415859.637</v>
      </c>
      <c r="N4" s="74">
        <f t="shared" si="1"/>
        <v>11129323.19</v>
      </c>
      <c r="O4" s="74">
        <f t="shared" si="1"/>
        <v>286486402.7</v>
      </c>
      <c r="Q4" s="72">
        <v>3.554932996169999E7</v>
      </c>
      <c r="R4" s="72">
        <v>5.2617763429910004E7</v>
      </c>
      <c r="S4" s="72">
        <v>4.2622508396460004E7</v>
      </c>
      <c r="T4" s="72">
        <v>2.968656093539E7</v>
      </c>
      <c r="U4" s="72">
        <v>2.5208239817239996E7</v>
      </c>
      <c r="V4" s="72">
        <v>2.1128000668739993E7</v>
      </c>
      <c r="W4" s="72">
        <v>1.451286237455E7</v>
      </c>
      <c r="X4" s="72">
        <v>2.4001943087850004E7</v>
      </c>
      <c r="Y4" s="72">
        <v>215323.98229</v>
      </c>
      <c r="Z4" s="72">
        <v>2.439868727086E7</v>
      </c>
      <c r="AA4" s="72">
        <v>5415859.63694</v>
      </c>
      <c r="AB4" s="72">
        <v>1.1129323186039997E7</v>
      </c>
      <c r="AC4" s="72">
        <v>2.8648640274797E8</v>
      </c>
    </row>
    <row r="5" ht="18.0" customHeight="1">
      <c r="A5" s="7"/>
      <c r="B5" s="12" t="s">
        <v>21</v>
      </c>
      <c r="C5" s="75">
        <f t="shared" ref="C5:O5" si="2">C6+C8-(C7*0.4)-(C9*0.3)</f>
        <v>7854937.324</v>
      </c>
      <c r="D5" s="75">
        <f t="shared" si="2"/>
        <v>13125938.8</v>
      </c>
      <c r="E5" s="75">
        <f t="shared" si="2"/>
        <v>10203854.05</v>
      </c>
      <c r="F5" s="75">
        <f t="shared" si="2"/>
        <v>6640321.353</v>
      </c>
      <c r="G5" s="75">
        <f t="shared" si="2"/>
        <v>5309624.209</v>
      </c>
      <c r="H5" s="75">
        <f t="shared" si="2"/>
        <v>4572899.338</v>
      </c>
      <c r="I5" s="75">
        <f t="shared" si="2"/>
        <v>2482820.483</v>
      </c>
      <c r="J5" s="75">
        <f t="shared" si="2"/>
        <v>4835866.892</v>
      </c>
      <c r="K5" s="75">
        <f t="shared" si="2"/>
        <v>56845.88151</v>
      </c>
      <c r="L5" s="75">
        <f t="shared" si="2"/>
        <v>4612285.628</v>
      </c>
      <c r="M5" s="75">
        <f t="shared" si="2"/>
        <v>630134.3571</v>
      </c>
      <c r="N5" s="75">
        <f t="shared" si="2"/>
        <v>965761.1985</v>
      </c>
      <c r="O5" s="75">
        <f t="shared" si="2"/>
        <v>61291289.52</v>
      </c>
      <c r="Q5" s="70">
        <v>3662290.56946</v>
      </c>
      <c r="R5" s="70">
        <v>8104232.606979999</v>
      </c>
      <c r="S5" s="70">
        <v>3657220.23247</v>
      </c>
      <c r="T5" s="70">
        <v>2624680.6565900003</v>
      </c>
      <c r="U5" s="70">
        <v>2887306.80843</v>
      </c>
      <c r="V5" s="70">
        <v>2767920.8791699996</v>
      </c>
      <c r="W5" s="70">
        <v>1035289.80879</v>
      </c>
      <c r="X5" s="70">
        <v>2357163.6129</v>
      </c>
      <c r="Y5" s="70">
        <v>64059.51234000001</v>
      </c>
      <c r="Z5" s="70">
        <v>1456111.3108399997</v>
      </c>
      <c r="AA5" s="70">
        <v>474714.15722</v>
      </c>
      <c r="AB5" s="70">
        <v>827266.5466</v>
      </c>
      <c r="AC5" s="70">
        <v>2.9918256701789998E7</v>
      </c>
    </row>
    <row r="6" ht="18.0" customHeight="1">
      <c r="A6" s="7"/>
      <c r="B6" s="17" t="s">
        <v>22</v>
      </c>
      <c r="C6" s="76">
        <f t="shared" ref="C6:O6" si="3">+Q5</f>
        <v>3662290.569</v>
      </c>
      <c r="D6" s="76">
        <f t="shared" si="3"/>
        <v>8104232.607</v>
      </c>
      <c r="E6" s="76">
        <f t="shared" si="3"/>
        <v>3657220.232</v>
      </c>
      <c r="F6" s="76">
        <f t="shared" si="3"/>
        <v>2624680.657</v>
      </c>
      <c r="G6" s="76">
        <f t="shared" si="3"/>
        <v>2887306.808</v>
      </c>
      <c r="H6" s="76">
        <f t="shared" si="3"/>
        <v>2767920.879</v>
      </c>
      <c r="I6" s="76">
        <f t="shared" si="3"/>
        <v>1035289.809</v>
      </c>
      <c r="J6" s="76">
        <f t="shared" si="3"/>
        <v>2357163.613</v>
      </c>
      <c r="K6" s="76">
        <f t="shared" si="3"/>
        <v>64059.51234</v>
      </c>
      <c r="L6" s="76">
        <f t="shared" si="3"/>
        <v>1456111.311</v>
      </c>
      <c r="M6" s="76">
        <f t="shared" si="3"/>
        <v>474714.1572</v>
      </c>
      <c r="N6" s="76">
        <f t="shared" si="3"/>
        <v>827266.5466</v>
      </c>
      <c r="O6" s="76">
        <f t="shared" si="3"/>
        <v>29918256.7</v>
      </c>
      <c r="Q6" s="69">
        <v>1940498.73812</v>
      </c>
      <c r="R6" s="69">
        <v>4467412.289399999</v>
      </c>
      <c r="S6" s="69">
        <v>1941871.2066600001</v>
      </c>
      <c r="T6" s="69">
        <v>1582475.1681600001</v>
      </c>
      <c r="U6" s="69">
        <v>1961972.14667</v>
      </c>
      <c r="V6" s="69">
        <v>1256911.77918</v>
      </c>
      <c r="W6" s="69">
        <v>351743.79170999996</v>
      </c>
      <c r="X6" s="69">
        <v>1494896.3868399998</v>
      </c>
      <c r="Y6" s="69">
        <v>40805.08239</v>
      </c>
      <c r="Z6" s="69">
        <v>965110.6959399998</v>
      </c>
      <c r="AA6" s="69">
        <v>301686.04629</v>
      </c>
      <c r="AB6" s="69">
        <v>213680.0</v>
      </c>
      <c r="AC6" s="69">
        <v>1.651906333136E7</v>
      </c>
    </row>
    <row r="7" ht="18.0" customHeight="1">
      <c r="A7" s="7"/>
      <c r="B7" s="19" t="s">
        <v>23</v>
      </c>
      <c r="C7" s="76">
        <f t="shared" ref="C7:O7" si="4">+Q6</f>
        <v>1940498.738</v>
      </c>
      <c r="D7" s="76">
        <f t="shared" si="4"/>
        <v>4467412.289</v>
      </c>
      <c r="E7" s="76">
        <f t="shared" si="4"/>
        <v>1941871.207</v>
      </c>
      <c r="F7" s="76">
        <f t="shared" si="4"/>
        <v>1582475.168</v>
      </c>
      <c r="G7" s="76">
        <f t="shared" si="4"/>
        <v>1961972.147</v>
      </c>
      <c r="H7" s="76">
        <f t="shared" si="4"/>
        <v>1256911.779</v>
      </c>
      <c r="I7" s="76">
        <f t="shared" si="4"/>
        <v>351743.7917</v>
      </c>
      <c r="J7" s="76">
        <f t="shared" si="4"/>
        <v>1494896.387</v>
      </c>
      <c r="K7" s="76">
        <f t="shared" si="4"/>
        <v>40805.08239</v>
      </c>
      <c r="L7" s="76">
        <f t="shared" si="4"/>
        <v>965110.6959</v>
      </c>
      <c r="M7" s="76">
        <f t="shared" si="4"/>
        <v>301686.0463</v>
      </c>
      <c r="N7" s="76">
        <f t="shared" si="4"/>
        <v>213680</v>
      </c>
      <c r="O7" s="76">
        <f t="shared" si="4"/>
        <v>16519063.33</v>
      </c>
      <c r="Q7" s="70">
        <v>5151363.968229999</v>
      </c>
      <c r="R7" s="70">
        <v>7195640.05748</v>
      </c>
      <c r="S7" s="70">
        <v>7542433.558839999</v>
      </c>
      <c r="T7" s="70">
        <v>4778660.43659</v>
      </c>
      <c r="U7" s="70">
        <v>3312266.1218</v>
      </c>
      <c r="V7" s="70">
        <v>2388110.38168</v>
      </c>
      <c r="W7" s="70">
        <v>1621269.42081</v>
      </c>
      <c r="X7" s="70">
        <v>3157338.85581</v>
      </c>
      <c r="Y7" s="70">
        <v>9923.675369999999</v>
      </c>
      <c r="Z7" s="70">
        <v>3614432.09059</v>
      </c>
      <c r="AA7" s="70">
        <v>324941.96345999994</v>
      </c>
      <c r="AB7" s="70">
        <v>226596.80656</v>
      </c>
      <c r="AC7" s="70">
        <v>3.932297733722E7</v>
      </c>
    </row>
    <row r="8" ht="18.0" customHeight="1">
      <c r="A8" s="7"/>
      <c r="B8" s="17" t="s">
        <v>24</v>
      </c>
      <c r="C8" s="76">
        <f t="shared" ref="C8:O8" si="5">+Q7</f>
        <v>5151363.968</v>
      </c>
      <c r="D8" s="76">
        <f t="shared" si="5"/>
        <v>7195640.057</v>
      </c>
      <c r="E8" s="76">
        <f t="shared" si="5"/>
        <v>7542433.559</v>
      </c>
      <c r="F8" s="76">
        <f t="shared" si="5"/>
        <v>4778660.437</v>
      </c>
      <c r="G8" s="76">
        <f t="shared" si="5"/>
        <v>3312266.122</v>
      </c>
      <c r="H8" s="76">
        <f t="shared" si="5"/>
        <v>2388110.382</v>
      </c>
      <c r="I8" s="76">
        <f t="shared" si="5"/>
        <v>1621269.421</v>
      </c>
      <c r="J8" s="76">
        <f t="shared" si="5"/>
        <v>3157338.856</v>
      </c>
      <c r="K8" s="76">
        <f t="shared" si="5"/>
        <v>9923.67537</v>
      </c>
      <c r="L8" s="76">
        <f t="shared" si="5"/>
        <v>3614432.091</v>
      </c>
      <c r="M8" s="76">
        <f t="shared" si="5"/>
        <v>324941.9635</v>
      </c>
      <c r="N8" s="76">
        <f t="shared" si="5"/>
        <v>226596.8066</v>
      </c>
      <c r="O8" s="76">
        <f t="shared" si="5"/>
        <v>39322977.34</v>
      </c>
      <c r="Q8" s="69">
        <v>608392.3941800001</v>
      </c>
      <c r="R8" s="69">
        <v>1289896.49085</v>
      </c>
      <c r="S8" s="69">
        <v>730170.86246</v>
      </c>
      <c r="T8" s="69">
        <v>433432.24152</v>
      </c>
      <c r="U8" s="69">
        <v>350532.8753100001</v>
      </c>
      <c r="V8" s="69">
        <v>267890.70227</v>
      </c>
      <c r="W8" s="69">
        <v>110137.43194000001</v>
      </c>
      <c r="X8" s="69">
        <v>268923.40576999995</v>
      </c>
      <c r="Y8" s="69">
        <v>2717.57748</v>
      </c>
      <c r="Z8" s="69">
        <v>240711.64999</v>
      </c>
      <c r="AA8" s="69">
        <v>162824.48370999997</v>
      </c>
      <c r="AB8" s="69">
        <v>8767.182279999999</v>
      </c>
      <c r="AC8" s="69">
        <v>4474397.29776</v>
      </c>
    </row>
    <row r="9" ht="18.0" customHeight="1">
      <c r="A9" s="7"/>
      <c r="B9" s="19" t="s">
        <v>25</v>
      </c>
      <c r="C9" s="76">
        <f t="shared" ref="C9:O9" si="6">+Q8</f>
        <v>608392.3942</v>
      </c>
      <c r="D9" s="76">
        <f t="shared" si="6"/>
        <v>1289896.491</v>
      </c>
      <c r="E9" s="76">
        <f t="shared" si="6"/>
        <v>730170.8625</v>
      </c>
      <c r="F9" s="76">
        <f t="shared" si="6"/>
        <v>433432.2415</v>
      </c>
      <c r="G9" s="76">
        <f t="shared" si="6"/>
        <v>350532.8753</v>
      </c>
      <c r="H9" s="76">
        <f t="shared" si="6"/>
        <v>267890.7023</v>
      </c>
      <c r="I9" s="76">
        <f t="shared" si="6"/>
        <v>110137.4319</v>
      </c>
      <c r="J9" s="76">
        <f t="shared" si="6"/>
        <v>268923.4058</v>
      </c>
      <c r="K9" s="76">
        <f t="shared" si="6"/>
        <v>2717.57748</v>
      </c>
      <c r="L9" s="76">
        <f t="shared" si="6"/>
        <v>240711.65</v>
      </c>
      <c r="M9" s="76">
        <f t="shared" si="6"/>
        <v>162824.4837</v>
      </c>
      <c r="N9" s="76">
        <f t="shared" si="6"/>
        <v>8767.18228</v>
      </c>
      <c r="O9" s="76">
        <f t="shared" si="6"/>
        <v>4474397.298</v>
      </c>
      <c r="Q9" s="69">
        <v>5495755.8339599995</v>
      </c>
      <c r="R9" s="69">
        <v>4386757.48345</v>
      </c>
      <c r="S9" s="69">
        <v>5478308.097490001</v>
      </c>
      <c r="T9" s="69">
        <v>5128492.860429999</v>
      </c>
      <c r="U9" s="69">
        <v>4957811.89503</v>
      </c>
      <c r="V9" s="69">
        <v>3178390.40866</v>
      </c>
      <c r="W9" s="69">
        <v>942073.11933</v>
      </c>
      <c r="X9" s="69">
        <v>34252.12867</v>
      </c>
      <c r="Y9" s="69">
        <v>33772.59805</v>
      </c>
      <c r="Z9" s="69">
        <v>1461067.0031800002</v>
      </c>
      <c r="AA9" s="69">
        <v>492753.60706</v>
      </c>
      <c r="AB9" s="69">
        <v>35680.29889</v>
      </c>
      <c r="AC9" s="69">
        <v>3.16251153342E7</v>
      </c>
    </row>
    <row r="10" ht="18.0" customHeight="1">
      <c r="A10" s="7"/>
      <c r="B10" s="12" t="s">
        <v>26</v>
      </c>
      <c r="C10" s="75">
        <f t="shared" ref="C10:O10" si="7">SUM(C11:C13)</f>
        <v>12766278.65</v>
      </c>
      <c r="D10" s="75">
        <f t="shared" si="7"/>
        <v>17996752.66</v>
      </c>
      <c r="E10" s="75">
        <f t="shared" si="7"/>
        <v>14439255.23</v>
      </c>
      <c r="F10" s="75">
        <f t="shared" si="7"/>
        <v>9666467.233</v>
      </c>
      <c r="G10" s="75">
        <f t="shared" si="7"/>
        <v>9437166.545</v>
      </c>
      <c r="H10" s="75">
        <f t="shared" si="7"/>
        <v>6897546.386</v>
      </c>
      <c r="I10" s="75">
        <f t="shared" si="7"/>
        <v>2996507.191</v>
      </c>
      <c r="J10" s="75">
        <f t="shared" si="7"/>
        <v>6918982.14</v>
      </c>
      <c r="K10" s="75">
        <f t="shared" si="7"/>
        <v>52109.28185</v>
      </c>
      <c r="L10" s="75">
        <f t="shared" si="7"/>
        <v>6475522.516</v>
      </c>
      <c r="M10" s="75">
        <f t="shared" si="7"/>
        <v>1384455.681</v>
      </c>
      <c r="N10" s="75">
        <f t="shared" si="7"/>
        <v>2205190.956</v>
      </c>
      <c r="O10" s="75">
        <f t="shared" si="7"/>
        <v>91236234.48</v>
      </c>
      <c r="Q10" s="69">
        <v>7270484.990000001</v>
      </c>
      <c r="R10" s="69">
        <v>1.3609995180399999E7</v>
      </c>
      <c r="S10" s="69">
        <v>8960760.1867</v>
      </c>
      <c r="T10" s="69">
        <v>4537970.767910001</v>
      </c>
      <c r="U10" s="69">
        <v>4479344.203259999</v>
      </c>
      <c r="V10" s="69">
        <v>3719155.97753</v>
      </c>
      <c r="W10" s="69">
        <v>2054434.0718699999</v>
      </c>
      <c r="X10" s="69">
        <v>6884698.17162</v>
      </c>
      <c r="Y10" s="69">
        <v>18075.82695</v>
      </c>
      <c r="Z10" s="69">
        <v>5014451.617640001</v>
      </c>
      <c r="AA10" s="69">
        <v>889586.5086000002</v>
      </c>
      <c r="AB10" s="69">
        <v>2169405.1953199995</v>
      </c>
      <c r="AC10" s="69">
        <v>5.96083626978E7</v>
      </c>
    </row>
    <row r="11" ht="18.0" customHeight="1">
      <c r="A11" s="7"/>
      <c r="B11" s="17" t="s">
        <v>27</v>
      </c>
      <c r="C11" s="76">
        <f t="shared" ref="C11:O11" si="8">+Q9</f>
        <v>5495755.834</v>
      </c>
      <c r="D11" s="76">
        <f t="shared" si="8"/>
        <v>4386757.483</v>
      </c>
      <c r="E11" s="76">
        <f t="shared" si="8"/>
        <v>5478308.097</v>
      </c>
      <c r="F11" s="76">
        <f t="shared" si="8"/>
        <v>5128492.86</v>
      </c>
      <c r="G11" s="76">
        <f t="shared" si="8"/>
        <v>4957811.895</v>
      </c>
      <c r="H11" s="76">
        <f t="shared" si="8"/>
        <v>3178390.409</v>
      </c>
      <c r="I11" s="76">
        <f t="shared" si="8"/>
        <v>942073.1193</v>
      </c>
      <c r="J11" s="76">
        <f t="shared" si="8"/>
        <v>34252.12867</v>
      </c>
      <c r="K11" s="76">
        <f t="shared" si="8"/>
        <v>33772.59805</v>
      </c>
      <c r="L11" s="76">
        <f t="shared" si="8"/>
        <v>1461067.003</v>
      </c>
      <c r="M11" s="76">
        <f t="shared" si="8"/>
        <v>492753.6071</v>
      </c>
      <c r="N11" s="76">
        <f t="shared" si="8"/>
        <v>35680.29889</v>
      </c>
      <c r="O11" s="76">
        <f t="shared" si="8"/>
        <v>31625115.33</v>
      </c>
      <c r="Q11" s="69">
        <v>37.830839999999995</v>
      </c>
      <c r="R11" s="69">
        <v>0.0</v>
      </c>
      <c r="S11" s="69">
        <v>186.94688</v>
      </c>
      <c r="T11" s="69">
        <v>3.6044899999999997</v>
      </c>
      <c r="U11" s="69">
        <v>10.44695</v>
      </c>
      <c r="V11" s="69">
        <v>0.0</v>
      </c>
      <c r="W11" s="69">
        <v>0.0</v>
      </c>
      <c r="X11" s="69">
        <v>31.83933</v>
      </c>
      <c r="Y11" s="69">
        <v>260.85685</v>
      </c>
      <c r="Z11" s="69">
        <v>3.89558</v>
      </c>
      <c r="AA11" s="69">
        <v>2115.56555</v>
      </c>
      <c r="AB11" s="69">
        <v>105.46136</v>
      </c>
      <c r="AC11" s="69">
        <v>2756.4478299999996</v>
      </c>
    </row>
    <row r="12" ht="18.0" customHeight="1">
      <c r="A12" s="7"/>
      <c r="B12" s="17" t="s">
        <v>28</v>
      </c>
      <c r="C12" s="76">
        <f t="shared" ref="C12:O12" si="9">+Q10</f>
        <v>7270484.99</v>
      </c>
      <c r="D12" s="76">
        <f t="shared" si="9"/>
        <v>13609995.18</v>
      </c>
      <c r="E12" s="76">
        <f t="shared" si="9"/>
        <v>8960760.187</v>
      </c>
      <c r="F12" s="76">
        <f t="shared" si="9"/>
        <v>4537970.768</v>
      </c>
      <c r="G12" s="76">
        <f t="shared" si="9"/>
        <v>4479344.203</v>
      </c>
      <c r="H12" s="76">
        <f t="shared" si="9"/>
        <v>3719155.978</v>
      </c>
      <c r="I12" s="76">
        <f t="shared" si="9"/>
        <v>2054434.072</v>
      </c>
      <c r="J12" s="76">
        <f t="shared" si="9"/>
        <v>6884698.172</v>
      </c>
      <c r="K12" s="76">
        <f t="shared" si="9"/>
        <v>18075.82695</v>
      </c>
      <c r="L12" s="76">
        <f t="shared" si="9"/>
        <v>5014451.618</v>
      </c>
      <c r="M12" s="76">
        <f t="shared" si="9"/>
        <v>889586.5086</v>
      </c>
      <c r="N12" s="76">
        <f t="shared" si="9"/>
        <v>2169405.195</v>
      </c>
      <c r="O12" s="76">
        <f t="shared" si="9"/>
        <v>59608362.7</v>
      </c>
    </row>
    <row r="13" ht="20.25" customHeight="1">
      <c r="A13" s="7"/>
      <c r="B13" s="17" t="s">
        <v>404</v>
      </c>
      <c r="C13" s="76">
        <f t="shared" ref="C13:O13" si="10">+Q11</f>
        <v>37.83084</v>
      </c>
      <c r="D13" s="76">
        <f t="shared" si="10"/>
        <v>0</v>
      </c>
      <c r="E13" s="76">
        <f t="shared" si="10"/>
        <v>186.94688</v>
      </c>
      <c r="F13" s="76">
        <f t="shared" si="10"/>
        <v>3.60449</v>
      </c>
      <c r="G13" s="76">
        <f t="shared" si="10"/>
        <v>10.44695</v>
      </c>
      <c r="H13" s="76">
        <f t="shared" si="10"/>
        <v>0</v>
      </c>
      <c r="I13" s="76">
        <f t="shared" si="10"/>
        <v>0</v>
      </c>
      <c r="J13" s="76">
        <f t="shared" si="10"/>
        <v>31.83933</v>
      </c>
      <c r="K13" s="76">
        <f t="shared" si="10"/>
        <v>260.85685</v>
      </c>
      <c r="L13" s="76">
        <f t="shared" si="10"/>
        <v>3.89558</v>
      </c>
      <c r="M13" s="76">
        <f t="shared" si="10"/>
        <v>2115.56555</v>
      </c>
      <c r="N13" s="76">
        <f t="shared" si="10"/>
        <v>105.46136</v>
      </c>
      <c r="O13" s="76">
        <f t="shared" si="10"/>
        <v>2756.44783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ht="30.0" customHeight="1">
      <c r="B15" s="10" t="s">
        <v>30</v>
      </c>
      <c r="C15" s="10" t="str">
        <f t="shared" ref="C15:O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BPR</v>
      </c>
      <c r="O15" s="10" t="str">
        <f t="shared" si="11"/>
        <v>TOTAL SISTEMA</v>
      </c>
    </row>
    <row r="16" ht="19.5" customHeight="1">
      <c r="B16" s="19" t="s">
        <v>405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</row>
    <row r="17" ht="19.5" customHeight="1">
      <c r="B17" s="26" t="s">
        <v>32</v>
      </c>
      <c r="C17" s="27">
        <f t="shared" ref="C17:O17" si="12">C16*C10</f>
        <v>370222.081</v>
      </c>
      <c r="D17" s="27">
        <f t="shared" si="12"/>
        <v>521905.8273</v>
      </c>
      <c r="E17" s="27">
        <f t="shared" si="12"/>
        <v>418738.4017</v>
      </c>
      <c r="F17" s="27">
        <f t="shared" si="12"/>
        <v>280327.5498</v>
      </c>
      <c r="G17" s="27">
        <f t="shared" si="12"/>
        <v>273677.8298</v>
      </c>
      <c r="H17" s="27">
        <f t="shared" si="12"/>
        <v>200028.8452</v>
      </c>
      <c r="I17" s="27">
        <f t="shared" si="12"/>
        <v>86898.70854</v>
      </c>
      <c r="J17" s="27">
        <f t="shared" si="12"/>
        <v>200650.482</v>
      </c>
      <c r="K17" s="27">
        <f t="shared" si="12"/>
        <v>1511.169174</v>
      </c>
      <c r="L17" s="27">
        <f t="shared" si="12"/>
        <v>187790.153</v>
      </c>
      <c r="M17" s="27">
        <f t="shared" si="12"/>
        <v>40149.21476</v>
      </c>
      <c r="N17" s="27">
        <f t="shared" si="12"/>
        <v>63950.53771</v>
      </c>
      <c r="O17" s="27">
        <f t="shared" si="12"/>
        <v>2645850.8</v>
      </c>
    </row>
    <row r="18" ht="29.25" customHeight="1">
      <c r="B18" s="29" t="s">
        <v>406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</row>
    <row r="19" ht="21.0" customHeight="1">
      <c r="B19" s="26" t="s">
        <v>34</v>
      </c>
      <c r="C19" s="27">
        <f t="shared" ref="C19:O19" si="13">C9*C18</f>
        <v>425874.6759</v>
      </c>
      <c r="D19" s="27">
        <f t="shared" si="13"/>
        <v>902927.5436</v>
      </c>
      <c r="E19" s="27">
        <f t="shared" si="13"/>
        <v>511119.6037</v>
      </c>
      <c r="F19" s="27">
        <f t="shared" si="13"/>
        <v>303402.5691</v>
      </c>
      <c r="G19" s="27">
        <f t="shared" si="13"/>
        <v>245373.0127</v>
      </c>
      <c r="H19" s="27">
        <f t="shared" si="13"/>
        <v>187523.4916</v>
      </c>
      <c r="I19" s="27">
        <f t="shared" si="13"/>
        <v>77096.20236</v>
      </c>
      <c r="J19" s="27">
        <f t="shared" si="13"/>
        <v>188246.384</v>
      </c>
      <c r="K19" s="27">
        <f t="shared" si="13"/>
        <v>1902.304236</v>
      </c>
      <c r="L19" s="27">
        <f t="shared" si="13"/>
        <v>168498.155</v>
      </c>
      <c r="M19" s="27">
        <f t="shared" si="13"/>
        <v>113977.1386</v>
      </c>
      <c r="N19" s="27">
        <f t="shared" si="13"/>
        <v>6137.027596</v>
      </c>
      <c r="O19" s="27">
        <f t="shared" si="13"/>
        <v>3132078.108</v>
      </c>
    </row>
    <row r="20" ht="31.5" customHeight="1">
      <c r="B20" s="29" t="s">
        <v>407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R20" s="32"/>
    </row>
    <row r="21" ht="20.25" customHeight="1">
      <c r="B21" s="26" t="s">
        <v>36</v>
      </c>
      <c r="C21" s="27">
        <f t="shared" ref="C21:O21" si="14">C20*C4</f>
        <v>1670818.508</v>
      </c>
      <c r="D21" s="27">
        <f t="shared" si="14"/>
        <v>2473034.881</v>
      </c>
      <c r="E21" s="27">
        <f t="shared" si="14"/>
        <v>2003257.895</v>
      </c>
      <c r="F21" s="27">
        <f t="shared" si="14"/>
        <v>1395268.364</v>
      </c>
      <c r="G21" s="27">
        <f t="shared" si="14"/>
        <v>1184787.271</v>
      </c>
      <c r="H21" s="27">
        <f t="shared" si="14"/>
        <v>993016.0314</v>
      </c>
      <c r="I21" s="27">
        <f t="shared" si="14"/>
        <v>682104.5316</v>
      </c>
      <c r="J21" s="27">
        <f t="shared" si="14"/>
        <v>1128091.325</v>
      </c>
      <c r="K21" s="27">
        <f t="shared" si="14"/>
        <v>10120.22717</v>
      </c>
      <c r="L21" s="27">
        <f t="shared" si="14"/>
        <v>1146738.302</v>
      </c>
      <c r="M21" s="27">
        <f t="shared" si="14"/>
        <v>254545.4029</v>
      </c>
      <c r="N21" s="27">
        <f t="shared" si="14"/>
        <v>523078.1897</v>
      </c>
      <c r="O21" s="27">
        <f t="shared" si="14"/>
        <v>13464860.93</v>
      </c>
    </row>
    <row r="22" ht="32.25" customHeight="1">
      <c r="B22" s="29" t="s">
        <v>408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ht="42.75" customHeight="1">
      <c r="B24" s="23" t="s">
        <v>39</v>
      </c>
      <c r="C24" s="23" t="str">
        <f t="shared" ref="C24:O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BPR</v>
      </c>
      <c r="O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ht="29.25" customHeight="1">
      <c r="B26" s="39" t="s">
        <v>41</v>
      </c>
      <c r="C26" s="27">
        <f t="shared" ref="C26:O26" si="16">C5-C21</f>
        <v>6184118.816</v>
      </c>
      <c r="D26" s="27">
        <f t="shared" si="16"/>
        <v>10652903.92</v>
      </c>
      <c r="E26" s="27">
        <f t="shared" si="16"/>
        <v>8200596.155</v>
      </c>
      <c r="F26" s="27">
        <f t="shared" si="16"/>
        <v>5245052.989</v>
      </c>
      <c r="G26" s="27">
        <f t="shared" si="16"/>
        <v>4124836.938</v>
      </c>
      <c r="H26" s="27">
        <f t="shared" si="16"/>
        <v>3579883.307</v>
      </c>
      <c r="I26" s="27">
        <f t="shared" si="16"/>
        <v>1800715.952</v>
      </c>
      <c r="J26" s="27">
        <f t="shared" si="16"/>
        <v>3707775.567</v>
      </c>
      <c r="K26" s="27">
        <f t="shared" si="16"/>
        <v>46725.65434</v>
      </c>
      <c r="L26" s="27">
        <f t="shared" si="16"/>
        <v>3465547.326</v>
      </c>
      <c r="M26" s="27">
        <f t="shared" si="16"/>
        <v>375588.9541</v>
      </c>
      <c r="N26" s="27">
        <f t="shared" si="16"/>
        <v>442683.0087</v>
      </c>
      <c r="O26" s="27">
        <f t="shared" si="16"/>
        <v>47826428.59</v>
      </c>
    </row>
    <row r="27" ht="18.75" customHeight="1">
      <c r="B27" s="40" t="s">
        <v>42</v>
      </c>
      <c r="C27" s="41">
        <f t="shared" ref="C27:O27" si="17">C26/C17</f>
        <v>16.7038087</v>
      </c>
      <c r="D27" s="41">
        <f t="shared" si="17"/>
        <v>20.41154431</v>
      </c>
      <c r="E27" s="41">
        <f t="shared" si="17"/>
        <v>19.58405563</v>
      </c>
      <c r="F27" s="41">
        <f t="shared" si="17"/>
        <v>18.71044424</v>
      </c>
      <c r="G27" s="41">
        <f t="shared" si="17"/>
        <v>15.07187097</v>
      </c>
      <c r="H27" s="41">
        <f t="shared" si="17"/>
        <v>17.89683535</v>
      </c>
      <c r="I27" s="41">
        <f t="shared" si="17"/>
        <v>20.72201051</v>
      </c>
      <c r="J27" s="41">
        <f t="shared" si="17"/>
        <v>18.47877727</v>
      </c>
      <c r="K27" s="41">
        <f t="shared" si="17"/>
        <v>30.92020083</v>
      </c>
      <c r="L27" s="41">
        <f t="shared" si="17"/>
        <v>18.45436127</v>
      </c>
      <c r="M27" s="41">
        <f t="shared" si="17"/>
        <v>9.354826898</v>
      </c>
      <c r="N27" s="41">
        <f t="shared" si="17"/>
        <v>6.922271877</v>
      </c>
      <c r="O27" s="41">
        <f t="shared" si="17"/>
        <v>18.07601116</v>
      </c>
    </row>
    <row r="28" ht="18.75" customHeight="1">
      <c r="B28" s="40" t="s">
        <v>43</v>
      </c>
      <c r="C28" s="41">
        <f t="shared" ref="C28:O28" si="18">((C26)/C10)*100</f>
        <v>48.44104522</v>
      </c>
      <c r="D28" s="41">
        <f t="shared" si="18"/>
        <v>59.19347851</v>
      </c>
      <c r="E28" s="41">
        <f t="shared" si="18"/>
        <v>56.79376134</v>
      </c>
      <c r="F28" s="41">
        <f t="shared" si="18"/>
        <v>54.26028831</v>
      </c>
      <c r="G28" s="41">
        <f t="shared" si="18"/>
        <v>43.70842581</v>
      </c>
      <c r="H28" s="41">
        <f t="shared" si="18"/>
        <v>51.9008225</v>
      </c>
      <c r="I28" s="41">
        <f t="shared" si="18"/>
        <v>60.09383048</v>
      </c>
      <c r="J28" s="41">
        <f t="shared" si="18"/>
        <v>53.58845409</v>
      </c>
      <c r="K28" s="41">
        <f t="shared" si="18"/>
        <v>89.66858242</v>
      </c>
      <c r="L28" s="41">
        <f t="shared" si="18"/>
        <v>53.51764769</v>
      </c>
      <c r="M28" s="41">
        <f t="shared" si="18"/>
        <v>27.128998</v>
      </c>
      <c r="N28" s="41">
        <f t="shared" si="18"/>
        <v>20.07458844</v>
      </c>
      <c r="O28" s="41">
        <f t="shared" si="18"/>
        <v>52.42043237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ht="28.5" customHeight="1">
      <c r="B30" s="39" t="s">
        <v>45</v>
      </c>
      <c r="C30" s="27">
        <f t="shared" ref="C30:O30" si="19">C6-(0.4*C7)+C19-C21</f>
        <v>1641147.242</v>
      </c>
      <c r="D30" s="27">
        <f t="shared" si="19"/>
        <v>4747160.354</v>
      </c>
      <c r="E30" s="27">
        <f t="shared" si="19"/>
        <v>1388333.459</v>
      </c>
      <c r="F30" s="27">
        <f t="shared" si="19"/>
        <v>899824.7944</v>
      </c>
      <c r="G30" s="27">
        <f t="shared" si="19"/>
        <v>1163103.691</v>
      </c>
      <c r="H30" s="27">
        <f t="shared" si="19"/>
        <v>1459663.628</v>
      </c>
      <c r="I30" s="27">
        <f t="shared" si="19"/>
        <v>289583.9629</v>
      </c>
      <c r="J30" s="27">
        <f t="shared" si="19"/>
        <v>819360.1171</v>
      </c>
      <c r="K30" s="27">
        <f t="shared" si="19"/>
        <v>39519.55645</v>
      </c>
      <c r="L30" s="27">
        <f t="shared" si="19"/>
        <v>91826.88573</v>
      </c>
      <c r="M30" s="27">
        <f t="shared" si="19"/>
        <v>213471.4744</v>
      </c>
      <c r="N30" s="27">
        <f t="shared" si="19"/>
        <v>224853.3845</v>
      </c>
      <c r="O30" s="27">
        <f t="shared" si="19"/>
        <v>12977848.55</v>
      </c>
    </row>
    <row r="31" ht="18.75" customHeight="1">
      <c r="B31" s="40" t="s">
        <v>42</v>
      </c>
      <c r="C31" s="41">
        <f t="shared" ref="C31:O31" si="20">C30/C17</f>
        <v>4.432872393</v>
      </c>
      <c r="D31" s="41">
        <f t="shared" si="20"/>
        <v>9.095817877</v>
      </c>
      <c r="E31" s="41">
        <f t="shared" si="20"/>
        <v>3.315515017</v>
      </c>
      <c r="F31" s="41">
        <f t="shared" si="20"/>
        <v>3.209904967</v>
      </c>
      <c r="G31" s="41">
        <f t="shared" si="20"/>
        <v>4.249901031</v>
      </c>
      <c r="H31" s="41">
        <f t="shared" si="20"/>
        <v>7.297265683</v>
      </c>
      <c r="I31" s="41">
        <f t="shared" si="20"/>
        <v>3.332431146</v>
      </c>
      <c r="J31" s="41">
        <f t="shared" si="20"/>
        <v>4.083519305</v>
      </c>
      <c r="K31" s="41">
        <f t="shared" si="20"/>
        <v>26.15164281</v>
      </c>
      <c r="L31" s="41">
        <f t="shared" si="20"/>
        <v>0.4889866922</v>
      </c>
      <c r="M31" s="41">
        <f t="shared" si="20"/>
        <v>5.316952664</v>
      </c>
      <c r="N31" s="41">
        <f t="shared" si="20"/>
        <v>3.516051506</v>
      </c>
      <c r="O31" s="41">
        <f t="shared" si="20"/>
        <v>4.904981244</v>
      </c>
    </row>
    <row r="32" ht="18.75" customHeight="1">
      <c r="B32" s="40" t="s">
        <v>43</v>
      </c>
      <c r="C32" s="41">
        <f t="shared" ref="C32:O32" si="21">((C30/C10)*100)</f>
        <v>12.85532994</v>
      </c>
      <c r="D32" s="41">
        <f t="shared" si="21"/>
        <v>26.37787184</v>
      </c>
      <c r="E32" s="41">
        <f t="shared" si="21"/>
        <v>9.614993548</v>
      </c>
      <c r="F32" s="41">
        <f t="shared" si="21"/>
        <v>9.308724405</v>
      </c>
      <c r="G32" s="41">
        <f t="shared" si="21"/>
        <v>12.32471299</v>
      </c>
      <c r="H32" s="41">
        <f t="shared" si="21"/>
        <v>21.16207048</v>
      </c>
      <c r="I32" s="41">
        <f t="shared" si="21"/>
        <v>9.664050322</v>
      </c>
      <c r="J32" s="41">
        <f t="shared" si="21"/>
        <v>11.84220599</v>
      </c>
      <c r="K32" s="41">
        <f t="shared" si="21"/>
        <v>75.83976414</v>
      </c>
      <c r="L32" s="41">
        <f t="shared" si="21"/>
        <v>1.418061407</v>
      </c>
      <c r="M32" s="41">
        <f t="shared" si="21"/>
        <v>15.41916273</v>
      </c>
      <c r="N32" s="41">
        <f t="shared" si="21"/>
        <v>10.19654937</v>
      </c>
      <c r="O32" s="41">
        <f t="shared" si="21"/>
        <v>14.22444561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A72" s="7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A78" s="7"/>
      <c r="B78" s="51" t="s">
        <v>48</v>
      </c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11.86"/>
    <col customWidth="1" min="4" max="9" width="8.71"/>
    <col customWidth="1" min="10" max="10" width="12.43"/>
    <col customWidth="1" hidden="1" min="11" max="11" width="8.71"/>
    <col customWidth="1" min="12" max="13" width="8.71"/>
    <col customWidth="1" min="14" max="14" width="9.86"/>
    <col customWidth="1" min="15" max="15" width="19.71"/>
    <col customWidth="1" min="16" max="29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7.0" customHeight="1">
      <c r="A2" s="7"/>
      <c r="B2" s="8" t="s">
        <v>353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</row>
    <row r="4" ht="18.0" customHeight="1">
      <c r="A4" s="7"/>
      <c r="B4" s="12" t="s">
        <v>20</v>
      </c>
      <c r="C4" s="74">
        <f t="shared" ref="C4:O4" si="1">+Q4</f>
        <v>35285943.98</v>
      </c>
      <c r="D4" s="74">
        <f t="shared" si="1"/>
        <v>55303824.69</v>
      </c>
      <c r="E4" s="74">
        <f t="shared" si="1"/>
        <v>43081914.17</v>
      </c>
      <c r="F4" s="74">
        <f t="shared" si="1"/>
        <v>29956137.44</v>
      </c>
      <c r="G4" s="74">
        <f t="shared" si="1"/>
        <v>25523812.62</v>
      </c>
      <c r="H4" s="74">
        <f t="shared" si="1"/>
        <v>20498836.4</v>
      </c>
      <c r="I4" s="74">
        <f t="shared" si="1"/>
        <v>14702805.53</v>
      </c>
      <c r="J4" s="74">
        <f t="shared" si="1"/>
        <v>23791551.11</v>
      </c>
      <c r="K4" s="74">
        <f t="shared" si="1"/>
        <v>225675.5569</v>
      </c>
      <c r="L4" s="74">
        <f t="shared" si="1"/>
        <v>24903039.38</v>
      </c>
      <c r="M4" s="74">
        <f t="shared" si="1"/>
        <v>5401469.371</v>
      </c>
      <c r="N4" s="74">
        <f t="shared" si="1"/>
        <v>11206672.9</v>
      </c>
      <c r="O4" s="74">
        <f t="shared" si="1"/>
        <v>289881683.1</v>
      </c>
      <c r="Q4" s="64">
        <v>3.5285943984290004E7</v>
      </c>
      <c r="R4" s="13">
        <v>5.530382468620002E7</v>
      </c>
      <c r="S4" s="13">
        <v>4.308191416897E7</v>
      </c>
      <c r="T4" s="13">
        <v>2.995613743824999E7</v>
      </c>
      <c r="U4" s="13">
        <v>2.5523812616979994E7</v>
      </c>
      <c r="V4" s="13">
        <v>2.0498836404110003E7</v>
      </c>
      <c r="W4" s="13">
        <v>1.4702805525629997E7</v>
      </c>
      <c r="X4" s="13">
        <v>2.3791551108219996E7</v>
      </c>
      <c r="Y4" s="13">
        <v>225675.55693999998</v>
      </c>
      <c r="Z4" s="13">
        <v>2.490303937520999E7</v>
      </c>
      <c r="AA4" s="13">
        <v>5401469.370659998</v>
      </c>
      <c r="AB4" s="13">
        <v>1.12066728994E7</v>
      </c>
      <c r="AC4" s="13">
        <v>2.898816831348601E8</v>
      </c>
    </row>
    <row r="5" ht="18.0" customHeight="1">
      <c r="A5" s="7"/>
      <c r="B5" s="12" t="s">
        <v>21</v>
      </c>
      <c r="C5" s="75">
        <f t="shared" ref="C5:O5" si="2">C6+C8-(C7*0.4)-(C9*0.3)</f>
        <v>7491310.528</v>
      </c>
      <c r="D5" s="75">
        <f t="shared" si="2"/>
        <v>14065490.68</v>
      </c>
      <c r="E5" s="75">
        <f t="shared" si="2"/>
        <v>10210862.74</v>
      </c>
      <c r="F5" s="75">
        <f t="shared" si="2"/>
        <v>6498081.673</v>
      </c>
      <c r="G5" s="75">
        <f t="shared" si="2"/>
        <v>5413314.229</v>
      </c>
      <c r="H5" s="75">
        <f t="shared" si="2"/>
        <v>3796471.016</v>
      </c>
      <c r="I5" s="75">
        <f t="shared" si="2"/>
        <v>2470118.591</v>
      </c>
      <c r="J5" s="75">
        <f t="shared" si="2"/>
        <v>4662305.554</v>
      </c>
      <c r="K5" s="75">
        <f t="shared" si="2"/>
        <v>59751.65387</v>
      </c>
      <c r="L5" s="75">
        <f t="shared" si="2"/>
        <v>4699943.671</v>
      </c>
      <c r="M5" s="75">
        <f t="shared" si="2"/>
        <v>637274.0774</v>
      </c>
      <c r="N5" s="75">
        <f t="shared" si="2"/>
        <v>933086.4825</v>
      </c>
      <c r="O5" s="75">
        <f t="shared" si="2"/>
        <v>60938010.89</v>
      </c>
      <c r="Q5" s="13">
        <v>3877209.8112399997</v>
      </c>
      <c r="R5" s="13">
        <v>1.0953103106039999E7</v>
      </c>
      <c r="S5" s="13">
        <v>4191165.19451</v>
      </c>
      <c r="T5" s="13">
        <v>2896228.0900999997</v>
      </c>
      <c r="U5" s="13">
        <v>3283040.6069</v>
      </c>
      <c r="V5" s="13">
        <v>2269146.57278</v>
      </c>
      <c r="W5" s="13">
        <v>1199926.9938200002</v>
      </c>
      <c r="X5" s="13">
        <v>1899661.4809299998</v>
      </c>
      <c r="Y5" s="13">
        <v>70128.66593999999</v>
      </c>
      <c r="Z5" s="13">
        <v>1832930.41354</v>
      </c>
      <c r="AA5" s="13">
        <v>502421.2991800001</v>
      </c>
      <c r="AB5" s="13">
        <v>790613.6763900002</v>
      </c>
      <c r="AC5" s="13">
        <v>3.376557591137E7</v>
      </c>
    </row>
    <row r="6" ht="18.0" customHeight="1">
      <c r="A6" s="7"/>
      <c r="B6" s="17" t="s">
        <v>22</v>
      </c>
      <c r="C6" s="76">
        <f t="shared" ref="C6:O6" si="3">+Q5</f>
        <v>3877209.811</v>
      </c>
      <c r="D6" s="76">
        <f t="shared" si="3"/>
        <v>10953103.11</v>
      </c>
      <c r="E6" s="76">
        <f t="shared" si="3"/>
        <v>4191165.195</v>
      </c>
      <c r="F6" s="76">
        <f t="shared" si="3"/>
        <v>2896228.09</v>
      </c>
      <c r="G6" s="76">
        <f t="shared" si="3"/>
        <v>3283040.607</v>
      </c>
      <c r="H6" s="76">
        <f t="shared" si="3"/>
        <v>2269146.573</v>
      </c>
      <c r="I6" s="76">
        <f t="shared" si="3"/>
        <v>1199926.994</v>
      </c>
      <c r="J6" s="76">
        <f t="shared" si="3"/>
        <v>1899661.481</v>
      </c>
      <c r="K6" s="76">
        <f t="shared" si="3"/>
        <v>70128.66594</v>
      </c>
      <c r="L6" s="76">
        <f t="shared" si="3"/>
        <v>1832930.414</v>
      </c>
      <c r="M6" s="76">
        <f t="shared" si="3"/>
        <v>502421.2992</v>
      </c>
      <c r="N6" s="76">
        <f t="shared" si="3"/>
        <v>790613.6764</v>
      </c>
      <c r="O6" s="76">
        <f t="shared" si="3"/>
        <v>33765575.91</v>
      </c>
      <c r="Q6" s="13">
        <v>2544323.18094</v>
      </c>
      <c r="R6" s="13">
        <v>8325340.54825</v>
      </c>
      <c r="S6" s="13">
        <v>2669125.31932</v>
      </c>
      <c r="T6" s="13">
        <v>1673099.8179499998</v>
      </c>
      <c r="U6" s="13">
        <v>2513896.33312</v>
      </c>
      <c r="V6" s="13">
        <v>1154121.78645</v>
      </c>
      <c r="W6" s="13">
        <v>558532.3427200001</v>
      </c>
      <c r="X6" s="13">
        <v>1061832.67783</v>
      </c>
      <c r="Y6" s="13">
        <v>49143.002380000005</v>
      </c>
      <c r="Z6" s="13">
        <v>1284776.2761000001</v>
      </c>
      <c r="AA6" s="13">
        <v>308366.06109000003</v>
      </c>
      <c r="AB6" s="13">
        <v>270330.0</v>
      </c>
      <c r="AC6" s="13">
        <v>2.2412887346150003E7</v>
      </c>
    </row>
    <row r="7" ht="18.0" customHeight="1">
      <c r="A7" s="7"/>
      <c r="B7" s="19" t="s">
        <v>23</v>
      </c>
      <c r="C7" s="76">
        <f t="shared" ref="C7:O7" si="4">+Q6</f>
        <v>2544323.181</v>
      </c>
      <c r="D7" s="76">
        <f t="shared" si="4"/>
        <v>8325340.548</v>
      </c>
      <c r="E7" s="76">
        <f t="shared" si="4"/>
        <v>2669125.319</v>
      </c>
      <c r="F7" s="76">
        <f t="shared" si="4"/>
        <v>1673099.818</v>
      </c>
      <c r="G7" s="76">
        <f t="shared" si="4"/>
        <v>2513896.333</v>
      </c>
      <c r="H7" s="76">
        <f t="shared" si="4"/>
        <v>1154121.786</v>
      </c>
      <c r="I7" s="76">
        <f t="shared" si="4"/>
        <v>558532.3427</v>
      </c>
      <c r="J7" s="76">
        <f t="shared" si="4"/>
        <v>1061832.678</v>
      </c>
      <c r="K7" s="76">
        <f t="shared" si="4"/>
        <v>49143.00238</v>
      </c>
      <c r="L7" s="76">
        <f t="shared" si="4"/>
        <v>1284776.276</v>
      </c>
      <c r="M7" s="76">
        <f t="shared" si="4"/>
        <v>308366.0611</v>
      </c>
      <c r="N7" s="76">
        <f t="shared" si="4"/>
        <v>270330</v>
      </c>
      <c r="O7" s="76">
        <f t="shared" si="4"/>
        <v>22412887.35</v>
      </c>
      <c r="Q7" s="13">
        <v>4814664.635780001</v>
      </c>
      <c r="R7" s="13">
        <v>6828857.998089999</v>
      </c>
      <c r="S7" s="13">
        <v>7320229.196099999</v>
      </c>
      <c r="T7" s="13">
        <v>4401147.13975</v>
      </c>
      <c r="U7" s="13">
        <v>3245229.7206900003</v>
      </c>
      <c r="V7" s="13">
        <v>2069975.68325</v>
      </c>
      <c r="W7" s="13">
        <v>1528425.4123399998</v>
      </c>
      <c r="X7" s="13">
        <v>3266232.66535</v>
      </c>
      <c r="Y7" s="13">
        <v>10167.81809</v>
      </c>
      <c r="Z7" s="13">
        <v>3512284.64162</v>
      </c>
      <c r="AA7" s="13">
        <v>303457.62744999997</v>
      </c>
      <c r="AB7" s="13">
        <v>258392.73796999996</v>
      </c>
      <c r="AC7" s="13">
        <v>3.755906527648E7</v>
      </c>
    </row>
    <row r="8" ht="18.0" customHeight="1">
      <c r="A8" s="7"/>
      <c r="B8" s="17" t="s">
        <v>24</v>
      </c>
      <c r="C8" s="76">
        <f t="shared" ref="C8:O8" si="5">+Q7</f>
        <v>4814664.636</v>
      </c>
      <c r="D8" s="76">
        <f t="shared" si="5"/>
        <v>6828857.998</v>
      </c>
      <c r="E8" s="76">
        <f t="shared" si="5"/>
        <v>7320229.196</v>
      </c>
      <c r="F8" s="76">
        <f t="shared" si="5"/>
        <v>4401147.14</v>
      </c>
      <c r="G8" s="76">
        <f t="shared" si="5"/>
        <v>3245229.721</v>
      </c>
      <c r="H8" s="76">
        <f t="shared" si="5"/>
        <v>2069975.683</v>
      </c>
      <c r="I8" s="76">
        <f t="shared" si="5"/>
        <v>1528425.412</v>
      </c>
      <c r="J8" s="76">
        <f t="shared" si="5"/>
        <v>3266232.665</v>
      </c>
      <c r="K8" s="76">
        <f t="shared" si="5"/>
        <v>10167.81809</v>
      </c>
      <c r="L8" s="76">
        <f t="shared" si="5"/>
        <v>3512284.642</v>
      </c>
      <c r="M8" s="76">
        <f t="shared" si="5"/>
        <v>303457.6275</v>
      </c>
      <c r="N8" s="76">
        <f t="shared" si="5"/>
        <v>258392.738</v>
      </c>
      <c r="O8" s="76">
        <f t="shared" si="5"/>
        <v>37559065.28</v>
      </c>
      <c r="Q8" s="13">
        <v>609448.82206</v>
      </c>
      <c r="R8" s="13">
        <v>1287780.69309</v>
      </c>
      <c r="S8" s="13">
        <v>776271.7385299999</v>
      </c>
      <c r="T8" s="13">
        <v>433512.10046</v>
      </c>
      <c r="U8" s="13">
        <v>364658.5505400001</v>
      </c>
      <c r="V8" s="13">
        <v>270008.41688</v>
      </c>
      <c r="W8" s="13">
        <v>116069.59297000001</v>
      </c>
      <c r="X8" s="13">
        <v>262851.73587000003</v>
      </c>
      <c r="Y8" s="13">
        <v>2958.7640300000003</v>
      </c>
      <c r="Z8" s="13">
        <v>437869.58037</v>
      </c>
      <c r="AA8" s="13">
        <v>150861.41597</v>
      </c>
      <c r="AB8" s="13">
        <v>25959.77275</v>
      </c>
      <c r="AC8" s="13">
        <v>4738251.18352</v>
      </c>
    </row>
    <row r="9" ht="18.0" customHeight="1">
      <c r="A9" s="7"/>
      <c r="B9" s="19" t="s">
        <v>25</v>
      </c>
      <c r="C9" s="76">
        <f t="shared" ref="C9:O9" si="6">+Q8</f>
        <v>609448.8221</v>
      </c>
      <c r="D9" s="76">
        <f t="shared" si="6"/>
        <v>1287780.693</v>
      </c>
      <c r="E9" s="76">
        <f t="shared" si="6"/>
        <v>776271.7385</v>
      </c>
      <c r="F9" s="76">
        <f t="shared" si="6"/>
        <v>433512.1005</v>
      </c>
      <c r="G9" s="76">
        <f t="shared" si="6"/>
        <v>364658.5505</v>
      </c>
      <c r="H9" s="76">
        <f t="shared" si="6"/>
        <v>270008.4169</v>
      </c>
      <c r="I9" s="76">
        <f t="shared" si="6"/>
        <v>116069.593</v>
      </c>
      <c r="J9" s="76">
        <f t="shared" si="6"/>
        <v>262851.7359</v>
      </c>
      <c r="K9" s="76">
        <f t="shared" si="6"/>
        <v>2958.76403</v>
      </c>
      <c r="L9" s="76">
        <f t="shared" si="6"/>
        <v>437869.5804</v>
      </c>
      <c r="M9" s="76">
        <f t="shared" si="6"/>
        <v>150861.416</v>
      </c>
      <c r="N9" s="76">
        <f t="shared" si="6"/>
        <v>25959.77275</v>
      </c>
      <c r="O9" s="76">
        <f t="shared" si="6"/>
        <v>4738251.184</v>
      </c>
      <c r="Q9" s="69">
        <v>5234453.136420001</v>
      </c>
      <c r="R9" s="69">
        <v>5516563.657629998</v>
      </c>
      <c r="S9" s="69">
        <v>5368323.870380002</v>
      </c>
      <c r="T9" s="69">
        <v>5272700.53329</v>
      </c>
      <c r="U9" s="69">
        <v>5035413.676220001</v>
      </c>
      <c r="V9" s="69">
        <v>2886941.3642900004</v>
      </c>
      <c r="W9" s="69">
        <v>1063534.95982</v>
      </c>
      <c r="X9" s="69">
        <v>14790.208809999998</v>
      </c>
      <c r="Y9" s="69">
        <v>44598.99761</v>
      </c>
      <c r="Z9" s="69">
        <v>1522065.4399799998</v>
      </c>
      <c r="AA9" s="69">
        <v>512551.42139</v>
      </c>
      <c r="AB9" s="69">
        <v>36807.56772</v>
      </c>
      <c r="AC9" s="69">
        <v>3.2508744833560005E7</v>
      </c>
    </row>
    <row r="10" ht="18.0" customHeight="1">
      <c r="A10" s="7"/>
      <c r="B10" s="12" t="s">
        <v>26</v>
      </c>
      <c r="C10" s="75">
        <f t="shared" ref="C10:O10" si="7">SUM(C11:C13)</f>
        <v>12657987.35</v>
      </c>
      <c r="D10" s="75">
        <f t="shared" si="7"/>
        <v>20901027.49</v>
      </c>
      <c r="E10" s="75">
        <f t="shared" si="7"/>
        <v>14717845.15</v>
      </c>
      <c r="F10" s="75">
        <f t="shared" si="7"/>
        <v>10040136.5</v>
      </c>
      <c r="G10" s="75">
        <f t="shared" si="7"/>
        <v>9797555.003</v>
      </c>
      <c r="H10" s="75">
        <f t="shared" si="7"/>
        <v>6831237.481</v>
      </c>
      <c r="I10" s="75">
        <f t="shared" si="7"/>
        <v>3274851.917</v>
      </c>
      <c r="J10" s="75">
        <f t="shared" si="7"/>
        <v>6751466.259</v>
      </c>
      <c r="K10" s="75">
        <f t="shared" si="7"/>
        <v>63712.76195</v>
      </c>
      <c r="L10" s="75">
        <f t="shared" si="7"/>
        <v>6510332.814</v>
      </c>
      <c r="M10" s="75">
        <f t="shared" si="7"/>
        <v>1407066.213</v>
      </c>
      <c r="N10" s="75">
        <f t="shared" si="7"/>
        <v>2288352.602</v>
      </c>
      <c r="O10" s="75">
        <f t="shared" si="7"/>
        <v>95241571.54</v>
      </c>
      <c r="Q10" s="69">
        <v>7423510.606139999</v>
      </c>
      <c r="R10" s="69">
        <v>1.5384463829329997E7</v>
      </c>
      <c r="S10" s="69">
        <v>9348499.70633</v>
      </c>
      <c r="T10" s="69">
        <v>4767435.96378</v>
      </c>
      <c r="U10" s="69">
        <v>4762035.05958</v>
      </c>
      <c r="V10" s="69">
        <v>3944296.1166900005</v>
      </c>
      <c r="W10" s="69">
        <v>2211316.95707</v>
      </c>
      <c r="X10" s="69">
        <v>6736622.855290001</v>
      </c>
      <c r="Y10" s="69">
        <v>17360.689280000002</v>
      </c>
      <c r="Z10" s="69">
        <v>4988263.5522300005</v>
      </c>
      <c r="AA10" s="69">
        <v>892748.18318</v>
      </c>
      <c r="AB10" s="69">
        <v>2251541.7871</v>
      </c>
      <c r="AC10" s="69">
        <v>6.2728095306E7</v>
      </c>
    </row>
    <row r="11" ht="18.0" customHeight="1">
      <c r="A11" s="7"/>
      <c r="B11" s="17" t="s">
        <v>27</v>
      </c>
      <c r="C11" s="76">
        <f t="shared" ref="C11:O11" si="8">+Q9</f>
        <v>5234453.136</v>
      </c>
      <c r="D11" s="76">
        <f t="shared" si="8"/>
        <v>5516563.658</v>
      </c>
      <c r="E11" s="76">
        <f t="shared" si="8"/>
        <v>5368323.87</v>
      </c>
      <c r="F11" s="76">
        <f t="shared" si="8"/>
        <v>5272700.533</v>
      </c>
      <c r="G11" s="76">
        <f t="shared" si="8"/>
        <v>5035413.676</v>
      </c>
      <c r="H11" s="76">
        <f t="shared" si="8"/>
        <v>2886941.364</v>
      </c>
      <c r="I11" s="76">
        <f t="shared" si="8"/>
        <v>1063534.96</v>
      </c>
      <c r="J11" s="76">
        <f t="shared" si="8"/>
        <v>14790.20881</v>
      </c>
      <c r="K11" s="76">
        <f t="shared" si="8"/>
        <v>44598.99761</v>
      </c>
      <c r="L11" s="76">
        <f t="shared" si="8"/>
        <v>1522065.44</v>
      </c>
      <c r="M11" s="76">
        <f t="shared" si="8"/>
        <v>512551.4214</v>
      </c>
      <c r="N11" s="76">
        <f t="shared" si="8"/>
        <v>36807.56772</v>
      </c>
      <c r="O11" s="76">
        <f t="shared" si="8"/>
        <v>32508744.83</v>
      </c>
      <c r="Q11" s="69">
        <v>23.609759999999998</v>
      </c>
      <c r="R11" s="69">
        <v>0.0</v>
      </c>
      <c r="S11" s="69">
        <v>1021.5735500000001</v>
      </c>
      <c r="T11" s="69">
        <v>0.0</v>
      </c>
      <c r="U11" s="69">
        <v>106.26685</v>
      </c>
      <c r="V11" s="69">
        <v>0.0</v>
      </c>
      <c r="W11" s="69">
        <v>0.0</v>
      </c>
      <c r="X11" s="69">
        <v>53.19536</v>
      </c>
      <c r="Y11" s="69">
        <v>1753.0750600000001</v>
      </c>
      <c r="Z11" s="69">
        <v>3.8218</v>
      </c>
      <c r="AA11" s="69">
        <v>1766.6085600000001</v>
      </c>
      <c r="AB11" s="69">
        <v>3.24764</v>
      </c>
      <c r="AC11" s="69">
        <v>4731.39858</v>
      </c>
    </row>
    <row r="12" ht="18.0" customHeight="1">
      <c r="A12" s="7"/>
      <c r="B12" s="17" t="s">
        <v>28</v>
      </c>
      <c r="C12" s="76">
        <f t="shared" ref="C12:O12" si="9">+Q10</f>
        <v>7423510.606</v>
      </c>
      <c r="D12" s="76">
        <f t="shared" si="9"/>
        <v>15384463.83</v>
      </c>
      <c r="E12" s="76">
        <f t="shared" si="9"/>
        <v>9348499.706</v>
      </c>
      <c r="F12" s="76">
        <f t="shared" si="9"/>
        <v>4767435.964</v>
      </c>
      <c r="G12" s="76">
        <f t="shared" si="9"/>
        <v>4762035.06</v>
      </c>
      <c r="H12" s="76">
        <f t="shared" si="9"/>
        <v>3944296.117</v>
      </c>
      <c r="I12" s="76">
        <f t="shared" si="9"/>
        <v>2211316.957</v>
      </c>
      <c r="J12" s="76">
        <f t="shared" si="9"/>
        <v>6736622.855</v>
      </c>
      <c r="K12" s="76">
        <f t="shared" si="9"/>
        <v>17360.68928</v>
      </c>
      <c r="L12" s="76">
        <f t="shared" si="9"/>
        <v>4988263.552</v>
      </c>
      <c r="M12" s="76">
        <f t="shared" si="9"/>
        <v>892748.1832</v>
      </c>
      <c r="N12" s="76">
        <f t="shared" si="9"/>
        <v>2251541.787</v>
      </c>
      <c r="O12" s="76">
        <f t="shared" si="9"/>
        <v>62728095.31</v>
      </c>
    </row>
    <row r="13" ht="20.25" customHeight="1">
      <c r="A13" s="7"/>
      <c r="B13" s="17" t="s">
        <v>409</v>
      </c>
      <c r="C13" s="76">
        <f t="shared" ref="C13:O13" si="10">+Q11</f>
        <v>23.60976</v>
      </c>
      <c r="D13" s="76">
        <f t="shared" si="10"/>
        <v>0</v>
      </c>
      <c r="E13" s="76">
        <f t="shared" si="10"/>
        <v>1021.57355</v>
      </c>
      <c r="F13" s="76">
        <f t="shared" si="10"/>
        <v>0</v>
      </c>
      <c r="G13" s="76">
        <f t="shared" si="10"/>
        <v>106.26685</v>
      </c>
      <c r="H13" s="76">
        <f t="shared" si="10"/>
        <v>0</v>
      </c>
      <c r="I13" s="76">
        <f t="shared" si="10"/>
        <v>0</v>
      </c>
      <c r="J13" s="76">
        <f t="shared" si="10"/>
        <v>53.19536</v>
      </c>
      <c r="K13" s="76">
        <f t="shared" si="10"/>
        <v>1753.07506</v>
      </c>
      <c r="L13" s="76">
        <f t="shared" si="10"/>
        <v>3.8218</v>
      </c>
      <c r="M13" s="76">
        <f t="shared" si="10"/>
        <v>1766.60856</v>
      </c>
      <c r="N13" s="76">
        <f t="shared" si="10"/>
        <v>3.24764</v>
      </c>
      <c r="O13" s="76">
        <f t="shared" si="10"/>
        <v>4731.39858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ht="30.0" customHeight="1">
      <c r="B15" s="10" t="s">
        <v>30</v>
      </c>
      <c r="C15" s="10" t="str">
        <f t="shared" ref="C15:O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BPR</v>
      </c>
      <c r="O15" s="10" t="str">
        <f t="shared" si="11"/>
        <v>TOTAL SISTEMA</v>
      </c>
    </row>
    <row r="16" ht="19.5" customHeight="1">
      <c r="B16" s="19" t="s">
        <v>410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</row>
    <row r="17" ht="19.5" customHeight="1">
      <c r="B17" s="26" t="s">
        <v>32</v>
      </c>
      <c r="C17" s="27">
        <f t="shared" ref="C17:O17" si="12">C16*C10</f>
        <v>367081.6332</v>
      </c>
      <c r="D17" s="27">
        <f t="shared" si="12"/>
        <v>606129.7971</v>
      </c>
      <c r="E17" s="27">
        <f t="shared" si="12"/>
        <v>426817.5094</v>
      </c>
      <c r="F17" s="27">
        <f t="shared" si="12"/>
        <v>291163.9584</v>
      </c>
      <c r="G17" s="27">
        <f t="shared" si="12"/>
        <v>284129.0951</v>
      </c>
      <c r="H17" s="27">
        <f t="shared" si="12"/>
        <v>198105.8869</v>
      </c>
      <c r="I17" s="27">
        <f t="shared" si="12"/>
        <v>94970.70559</v>
      </c>
      <c r="J17" s="27">
        <f t="shared" si="12"/>
        <v>195792.5215</v>
      </c>
      <c r="K17" s="27">
        <f t="shared" si="12"/>
        <v>1847.670097</v>
      </c>
      <c r="L17" s="27">
        <f t="shared" si="12"/>
        <v>188799.6516</v>
      </c>
      <c r="M17" s="27">
        <f t="shared" si="12"/>
        <v>40804.92018</v>
      </c>
      <c r="N17" s="27">
        <f t="shared" si="12"/>
        <v>66362.22547</v>
      </c>
      <c r="O17" s="27">
        <f t="shared" si="12"/>
        <v>2762005.575</v>
      </c>
    </row>
    <row r="18" ht="29.25" customHeight="1">
      <c r="B18" s="29" t="s">
        <v>411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</row>
    <row r="19" ht="21.0" customHeight="1">
      <c r="B19" s="26" t="s">
        <v>34</v>
      </c>
      <c r="C19" s="27">
        <f t="shared" ref="C19:O19" si="13">C9*C18</f>
        <v>426614.1754</v>
      </c>
      <c r="D19" s="27">
        <f t="shared" si="13"/>
        <v>901446.4852</v>
      </c>
      <c r="E19" s="27">
        <f t="shared" si="13"/>
        <v>543390.217</v>
      </c>
      <c r="F19" s="27">
        <f t="shared" si="13"/>
        <v>303458.4703</v>
      </c>
      <c r="G19" s="27">
        <f t="shared" si="13"/>
        <v>255260.9854</v>
      </c>
      <c r="H19" s="27">
        <f t="shared" si="13"/>
        <v>189005.8918</v>
      </c>
      <c r="I19" s="27">
        <f t="shared" si="13"/>
        <v>81248.71508</v>
      </c>
      <c r="J19" s="27">
        <f t="shared" si="13"/>
        <v>183996.2151</v>
      </c>
      <c r="K19" s="27">
        <f t="shared" si="13"/>
        <v>2071.134821</v>
      </c>
      <c r="L19" s="27">
        <f t="shared" si="13"/>
        <v>306508.7063</v>
      </c>
      <c r="M19" s="27">
        <f t="shared" si="13"/>
        <v>105602.9912</v>
      </c>
      <c r="N19" s="27">
        <f t="shared" si="13"/>
        <v>18171.84093</v>
      </c>
      <c r="O19" s="27">
        <f t="shared" si="13"/>
        <v>3316775.828</v>
      </c>
    </row>
    <row r="20" ht="31.5" customHeight="1">
      <c r="B20" s="29" t="s">
        <v>412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R20" s="32"/>
    </row>
    <row r="21" ht="20.25" customHeight="1">
      <c r="B21" s="26" t="s">
        <v>36</v>
      </c>
      <c r="C21" s="27">
        <f t="shared" ref="C21:O21" si="14">C20*C4</f>
        <v>1658439.367</v>
      </c>
      <c r="D21" s="27">
        <f t="shared" si="14"/>
        <v>2599279.76</v>
      </c>
      <c r="E21" s="27">
        <f t="shared" si="14"/>
        <v>2024849.966</v>
      </c>
      <c r="F21" s="27">
        <f t="shared" si="14"/>
        <v>1407938.46</v>
      </c>
      <c r="G21" s="27">
        <f t="shared" si="14"/>
        <v>1199619.193</v>
      </c>
      <c r="H21" s="27">
        <f t="shared" si="14"/>
        <v>963445.311</v>
      </c>
      <c r="I21" s="27">
        <f t="shared" si="14"/>
        <v>691031.8597</v>
      </c>
      <c r="J21" s="27">
        <f t="shared" si="14"/>
        <v>1118202.902</v>
      </c>
      <c r="K21" s="27">
        <f t="shared" si="14"/>
        <v>10606.75118</v>
      </c>
      <c r="L21" s="27">
        <f t="shared" si="14"/>
        <v>1170442.851</v>
      </c>
      <c r="M21" s="27">
        <f t="shared" si="14"/>
        <v>253869.0604</v>
      </c>
      <c r="N21" s="27">
        <f t="shared" si="14"/>
        <v>526713.6263</v>
      </c>
      <c r="O21" s="27">
        <f t="shared" si="14"/>
        <v>13624439.11</v>
      </c>
    </row>
    <row r="22" ht="32.25" customHeight="1">
      <c r="B22" s="29" t="s">
        <v>413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ht="42.75" customHeight="1">
      <c r="B24" s="23" t="s">
        <v>39</v>
      </c>
      <c r="C24" s="23" t="str">
        <f t="shared" ref="C24:O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BPR</v>
      </c>
      <c r="O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ht="29.25" customHeight="1">
      <c r="B26" s="39" t="s">
        <v>41</v>
      </c>
      <c r="C26" s="27">
        <f t="shared" ref="C26:O26" si="16">C5-C21</f>
        <v>5832871.161</v>
      </c>
      <c r="D26" s="27">
        <f t="shared" si="16"/>
        <v>11466210.92</v>
      </c>
      <c r="E26" s="27">
        <f t="shared" si="16"/>
        <v>8186012.775</v>
      </c>
      <c r="F26" s="27">
        <f t="shared" si="16"/>
        <v>5090143.213</v>
      </c>
      <c r="G26" s="27">
        <f t="shared" si="16"/>
        <v>4213695.036</v>
      </c>
      <c r="H26" s="27">
        <f t="shared" si="16"/>
        <v>2833025.705</v>
      </c>
      <c r="I26" s="27">
        <f t="shared" si="16"/>
        <v>1779086.731</v>
      </c>
      <c r="J26" s="27">
        <f t="shared" si="16"/>
        <v>3544102.652</v>
      </c>
      <c r="K26" s="27">
        <f t="shared" si="16"/>
        <v>49144.90269</v>
      </c>
      <c r="L26" s="27">
        <f t="shared" si="16"/>
        <v>3529500.82</v>
      </c>
      <c r="M26" s="27">
        <f t="shared" si="16"/>
        <v>383405.017</v>
      </c>
      <c r="N26" s="27">
        <f t="shared" si="16"/>
        <v>406372.8563</v>
      </c>
      <c r="O26" s="27">
        <f t="shared" si="16"/>
        <v>47313571.79</v>
      </c>
    </row>
    <row r="27" ht="18.75" customHeight="1">
      <c r="B27" s="40" t="s">
        <v>42</v>
      </c>
      <c r="C27" s="41">
        <f t="shared" ref="C27:O27" si="17">C26/C17</f>
        <v>15.88984747</v>
      </c>
      <c r="D27" s="41">
        <f t="shared" si="17"/>
        <v>18.91708834</v>
      </c>
      <c r="E27" s="41">
        <f t="shared" si="17"/>
        <v>19.17918688</v>
      </c>
      <c r="F27" s="41">
        <f t="shared" si="17"/>
        <v>17.48205115</v>
      </c>
      <c r="G27" s="41">
        <f t="shared" si="17"/>
        <v>14.83021313</v>
      </c>
      <c r="H27" s="41">
        <f t="shared" si="17"/>
        <v>14.30056294</v>
      </c>
      <c r="I27" s="41">
        <f t="shared" si="17"/>
        <v>18.7330053</v>
      </c>
      <c r="J27" s="41">
        <f t="shared" si="17"/>
        <v>18.10131779</v>
      </c>
      <c r="K27" s="41">
        <f t="shared" si="17"/>
        <v>26.59831037</v>
      </c>
      <c r="L27" s="41">
        <f t="shared" si="17"/>
        <v>18.69442443</v>
      </c>
      <c r="M27" s="41">
        <f t="shared" si="17"/>
        <v>9.396048694</v>
      </c>
      <c r="N27" s="41">
        <f t="shared" si="17"/>
        <v>6.123556788</v>
      </c>
      <c r="O27" s="41">
        <f t="shared" si="17"/>
        <v>17.13015072</v>
      </c>
    </row>
    <row r="28" ht="18.75" customHeight="1">
      <c r="B28" s="40" t="s">
        <v>43</v>
      </c>
      <c r="C28" s="41">
        <f t="shared" ref="C28:O28" si="18">((C26)/C10)*100</f>
        <v>46.08055766</v>
      </c>
      <c r="D28" s="41">
        <f t="shared" si="18"/>
        <v>54.85955618</v>
      </c>
      <c r="E28" s="41">
        <f t="shared" si="18"/>
        <v>55.61964195</v>
      </c>
      <c r="F28" s="41">
        <f t="shared" si="18"/>
        <v>50.69794832</v>
      </c>
      <c r="G28" s="41">
        <f t="shared" si="18"/>
        <v>43.00761807</v>
      </c>
      <c r="H28" s="41">
        <f t="shared" si="18"/>
        <v>41.47163253</v>
      </c>
      <c r="I28" s="41">
        <f t="shared" si="18"/>
        <v>54.32571538</v>
      </c>
      <c r="J28" s="41">
        <f t="shared" si="18"/>
        <v>52.49382158</v>
      </c>
      <c r="K28" s="41">
        <f t="shared" si="18"/>
        <v>77.13510008</v>
      </c>
      <c r="L28" s="41">
        <f t="shared" si="18"/>
        <v>54.21383086</v>
      </c>
      <c r="M28" s="41">
        <f t="shared" si="18"/>
        <v>27.24854121</v>
      </c>
      <c r="N28" s="41">
        <f t="shared" si="18"/>
        <v>17.75831469</v>
      </c>
      <c r="O28" s="41">
        <f t="shared" si="18"/>
        <v>49.67743709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ht="28.5" customHeight="1">
      <c r="B30" s="39" t="s">
        <v>45</v>
      </c>
      <c r="C30" s="27">
        <f t="shared" ref="C30:O30" si="19">C6-(0.4*C7)+C19-C21</f>
        <v>1627655.347</v>
      </c>
      <c r="D30" s="27">
        <f t="shared" si="19"/>
        <v>5925133.612</v>
      </c>
      <c r="E30" s="27">
        <f t="shared" si="19"/>
        <v>1642055.318</v>
      </c>
      <c r="F30" s="27">
        <f t="shared" si="19"/>
        <v>1122508.174</v>
      </c>
      <c r="G30" s="27">
        <f t="shared" si="19"/>
        <v>1333123.866</v>
      </c>
      <c r="H30" s="27">
        <f t="shared" si="19"/>
        <v>1033058.439</v>
      </c>
      <c r="I30" s="27">
        <f t="shared" si="19"/>
        <v>366730.9121</v>
      </c>
      <c r="J30" s="27">
        <f t="shared" si="19"/>
        <v>540721.7228</v>
      </c>
      <c r="K30" s="27">
        <f t="shared" si="19"/>
        <v>41935.84863</v>
      </c>
      <c r="L30" s="27">
        <f t="shared" si="19"/>
        <v>455085.7587</v>
      </c>
      <c r="M30" s="27">
        <f t="shared" si="19"/>
        <v>230808.8055</v>
      </c>
      <c r="N30" s="27">
        <f t="shared" si="19"/>
        <v>173939.891</v>
      </c>
      <c r="O30" s="27">
        <f t="shared" si="19"/>
        <v>14492757.69</v>
      </c>
    </row>
    <row r="31" ht="18.75" customHeight="1">
      <c r="B31" s="40" t="s">
        <v>42</v>
      </c>
      <c r="C31" s="41">
        <f t="shared" ref="C31:O31" si="20">C30/C17</f>
        <v>4.434041913</v>
      </c>
      <c r="D31" s="41">
        <f t="shared" si="20"/>
        <v>9.775354453</v>
      </c>
      <c r="E31" s="41">
        <f t="shared" si="20"/>
        <v>3.847207019</v>
      </c>
      <c r="F31" s="41">
        <f t="shared" si="20"/>
        <v>3.85524424</v>
      </c>
      <c r="G31" s="41">
        <f t="shared" si="20"/>
        <v>4.691965339</v>
      </c>
      <c r="H31" s="41">
        <f t="shared" si="20"/>
        <v>5.214678145</v>
      </c>
      <c r="I31" s="41">
        <f t="shared" si="20"/>
        <v>3.861516136</v>
      </c>
      <c r="J31" s="41">
        <f t="shared" si="20"/>
        <v>2.761707744</v>
      </c>
      <c r="K31" s="41">
        <f t="shared" si="20"/>
        <v>22.69661056</v>
      </c>
      <c r="L31" s="41">
        <f t="shared" si="20"/>
        <v>2.410416306</v>
      </c>
      <c r="M31" s="41">
        <f t="shared" si="20"/>
        <v>5.656396446</v>
      </c>
      <c r="N31" s="41">
        <f t="shared" si="20"/>
        <v>2.621067781</v>
      </c>
      <c r="O31" s="41">
        <f t="shared" si="20"/>
        <v>5.247186257</v>
      </c>
    </row>
    <row r="32" ht="18.75" customHeight="1">
      <c r="B32" s="40" t="s">
        <v>43</v>
      </c>
      <c r="C32" s="41">
        <f t="shared" ref="C32:O32" si="21">((C30/C10)*100)</f>
        <v>12.85872155</v>
      </c>
      <c r="D32" s="41">
        <f t="shared" si="21"/>
        <v>28.34852791</v>
      </c>
      <c r="E32" s="41">
        <f t="shared" si="21"/>
        <v>11.15690035</v>
      </c>
      <c r="F32" s="41">
        <f t="shared" si="21"/>
        <v>11.1802083</v>
      </c>
      <c r="G32" s="41">
        <f t="shared" si="21"/>
        <v>13.60669948</v>
      </c>
      <c r="H32" s="41">
        <f t="shared" si="21"/>
        <v>15.12256662</v>
      </c>
      <c r="I32" s="41">
        <f t="shared" si="21"/>
        <v>11.1983968</v>
      </c>
      <c r="J32" s="41">
        <f t="shared" si="21"/>
        <v>8.008952456</v>
      </c>
      <c r="K32" s="41">
        <f t="shared" si="21"/>
        <v>65.82017064</v>
      </c>
      <c r="L32" s="41">
        <f t="shared" si="21"/>
        <v>6.990207286</v>
      </c>
      <c r="M32" s="41">
        <f t="shared" si="21"/>
        <v>16.40354969</v>
      </c>
      <c r="N32" s="41">
        <f t="shared" si="21"/>
        <v>7.601096564</v>
      </c>
      <c r="O32" s="41">
        <f t="shared" si="21"/>
        <v>15.21684015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A72" s="7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A78" s="7"/>
      <c r="B78" s="51" t="s">
        <v>48</v>
      </c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11.86"/>
    <col customWidth="1" min="4" max="9" width="8.71"/>
    <col customWidth="1" min="10" max="10" width="12.43"/>
    <col customWidth="1" hidden="1" min="11" max="11" width="8.71"/>
    <col customWidth="1" min="12" max="13" width="8.71"/>
    <col customWidth="1" min="14" max="14" width="9.86"/>
    <col customWidth="1" min="15" max="15" width="19.71"/>
    <col customWidth="1" min="16" max="29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7.0" customHeight="1">
      <c r="A2" s="7"/>
      <c r="B2" s="8" t="s">
        <v>353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</row>
    <row r="4" ht="18.0" customHeight="1">
      <c r="A4" s="7"/>
      <c r="B4" s="12" t="s">
        <v>20</v>
      </c>
      <c r="C4" s="74">
        <f t="shared" ref="C4:O4" si="1">+Q4</f>
        <v>35685781.29</v>
      </c>
      <c r="D4" s="74">
        <f t="shared" si="1"/>
        <v>54322641.5</v>
      </c>
      <c r="E4" s="74">
        <f t="shared" si="1"/>
        <v>43011602.57</v>
      </c>
      <c r="F4" s="74">
        <f t="shared" si="1"/>
        <v>29740384.3</v>
      </c>
      <c r="G4" s="74">
        <f t="shared" si="1"/>
        <v>25644654.48</v>
      </c>
      <c r="H4" s="74">
        <f t="shared" si="1"/>
        <v>20904119.41</v>
      </c>
      <c r="I4" s="74">
        <f t="shared" si="1"/>
        <v>14703827.74</v>
      </c>
      <c r="J4" s="74">
        <f t="shared" si="1"/>
        <v>24243267.44</v>
      </c>
      <c r="K4" s="74">
        <f t="shared" si="1"/>
        <v>221357.5935</v>
      </c>
      <c r="L4" s="74">
        <f t="shared" si="1"/>
        <v>24730680.82</v>
      </c>
      <c r="M4" s="74">
        <f t="shared" si="1"/>
        <v>5418712.576</v>
      </c>
      <c r="N4" s="74">
        <f t="shared" si="1"/>
        <v>11264819</v>
      </c>
      <c r="O4" s="74">
        <f t="shared" si="1"/>
        <v>289891848.7</v>
      </c>
      <c r="Q4" s="72">
        <v>3.568578128685E7</v>
      </c>
      <c r="R4" s="72">
        <v>5.4322641504719995E7</v>
      </c>
      <c r="S4" s="72">
        <v>4.3011602573920004E7</v>
      </c>
      <c r="T4" s="72">
        <v>2.97403842958E7</v>
      </c>
      <c r="U4" s="72">
        <v>2.5644654479140002E7</v>
      </c>
      <c r="V4" s="72">
        <v>2.0904119405290004E7</v>
      </c>
      <c r="W4" s="72">
        <v>1.4703827737920003E7</v>
      </c>
      <c r="X4" s="72">
        <v>2.424326743708E7</v>
      </c>
      <c r="Y4" s="72">
        <v>221357.59354000003</v>
      </c>
      <c r="Z4" s="72">
        <v>2.473068081562E7</v>
      </c>
      <c r="AA4" s="72">
        <v>5418712.575889998</v>
      </c>
      <c r="AB4" s="72">
        <v>1.126481900244E7</v>
      </c>
      <c r="AC4" s="72">
        <v>2.8989184870821E8</v>
      </c>
    </row>
    <row r="5" ht="18.0" customHeight="1">
      <c r="A5" s="7"/>
      <c r="B5" s="12" t="s">
        <v>21</v>
      </c>
      <c r="C5" s="75">
        <f t="shared" ref="C5:O5" si="2">C6+C8-(C7*0.4)-(C9*0.3)</f>
        <v>7878478.608</v>
      </c>
      <c r="D5" s="75">
        <f t="shared" si="2"/>
        <v>14236422.5</v>
      </c>
      <c r="E5" s="75">
        <f t="shared" si="2"/>
        <v>10483748.37</v>
      </c>
      <c r="F5" s="75">
        <f t="shared" si="2"/>
        <v>6481449.438</v>
      </c>
      <c r="G5" s="75">
        <f t="shared" si="2"/>
        <v>5583222.181</v>
      </c>
      <c r="H5" s="75">
        <f t="shared" si="2"/>
        <v>3902172.333</v>
      </c>
      <c r="I5" s="75">
        <f t="shared" si="2"/>
        <v>2486345.53</v>
      </c>
      <c r="J5" s="75">
        <f t="shared" si="2"/>
        <v>4771765.297</v>
      </c>
      <c r="K5" s="75">
        <f t="shared" si="2"/>
        <v>56558.36165</v>
      </c>
      <c r="L5" s="75">
        <f t="shared" si="2"/>
        <v>4611506.779</v>
      </c>
      <c r="M5" s="75">
        <f t="shared" si="2"/>
        <v>672642.1053</v>
      </c>
      <c r="N5" s="75">
        <f t="shared" si="2"/>
        <v>1005873.626</v>
      </c>
      <c r="O5" s="75">
        <f t="shared" si="2"/>
        <v>62170185.12</v>
      </c>
      <c r="Q5" s="70">
        <v>4194582.72495</v>
      </c>
      <c r="R5" s="70">
        <v>9222686.73497</v>
      </c>
      <c r="S5" s="70">
        <v>3418058.89752</v>
      </c>
      <c r="T5" s="70">
        <v>2721711.9294200004</v>
      </c>
      <c r="U5" s="70">
        <v>3193480.621060001</v>
      </c>
      <c r="V5" s="70">
        <v>3004451.39788</v>
      </c>
      <c r="W5" s="70">
        <v>1070691.28804</v>
      </c>
      <c r="X5" s="70">
        <v>2527638.03056</v>
      </c>
      <c r="Y5" s="70">
        <v>66636.00436</v>
      </c>
      <c r="Z5" s="70">
        <v>1550862.43266</v>
      </c>
      <c r="AA5" s="70">
        <v>599229.6297</v>
      </c>
      <c r="AB5" s="70">
        <v>865097.02694</v>
      </c>
      <c r="AC5" s="70">
        <v>3.2435126718060005E7</v>
      </c>
    </row>
    <row r="6" ht="18.0" customHeight="1">
      <c r="A6" s="7"/>
      <c r="B6" s="17" t="s">
        <v>22</v>
      </c>
      <c r="C6" s="76">
        <f t="shared" ref="C6:O6" si="3">+Q5</f>
        <v>4194582.725</v>
      </c>
      <c r="D6" s="76">
        <f t="shared" si="3"/>
        <v>9222686.735</v>
      </c>
      <c r="E6" s="76">
        <f t="shared" si="3"/>
        <v>3418058.898</v>
      </c>
      <c r="F6" s="76">
        <f t="shared" si="3"/>
        <v>2721711.929</v>
      </c>
      <c r="G6" s="76">
        <f t="shared" si="3"/>
        <v>3193480.621</v>
      </c>
      <c r="H6" s="76">
        <f t="shared" si="3"/>
        <v>3004451.398</v>
      </c>
      <c r="I6" s="76">
        <f t="shared" si="3"/>
        <v>1070691.288</v>
      </c>
      <c r="J6" s="76">
        <f t="shared" si="3"/>
        <v>2527638.031</v>
      </c>
      <c r="K6" s="76">
        <f t="shared" si="3"/>
        <v>66636.00436</v>
      </c>
      <c r="L6" s="76">
        <f t="shared" si="3"/>
        <v>1550862.433</v>
      </c>
      <c r="M6" s="76">
        <f t="shared" si="3"/>
        <v>599229.6297</v>
      </c>
      <c r="N6" s="76">
        <f t="shared" si="3"/>
        <v>865097.0269</v>
      </c>
      <c r="O6" s="76">
        <f t="shared" si="3"/>
        <v>32435126.72</v>
      </c>
      <c r="Q6" s="69">
        <v>2742343.55589</v>
      </c>
      <c r="R6" s="69">
        <v>5747507.676959999</v>
      </c>
      <c r="S6" s="69">
        <v>2037810.8370700001</v>
      </c>
      <c r="T6" s="69">
        <v>1718860.58595</v>
      </c>
      <c r="U6" s="69">
        <v>2196766.9806200005</v>
      </c>
      <c r="V6" s="69">
        <v>1711018.0221600002</v>
      </c>
      <c r="W6" s="69">
        <v>491424.11213</v>
      </c>
      <c r="X6" s="69">
        <v>1565490.7138699999</v>
      </c>
      <c r="Y6" s="69">
        <v>46864.639200000005</v>
      </c>
      <c r="Z6" s="69">
        <v>1010903.21989</v>
      </c>
      <c r="AA6" s="69">
        <v>415247.0640700001</v>
      </c>
      <c r="AB6" s="69">
        <v>274530.0</v>
      </c>
      <c r="AC6" s="69">
        <v>1.9958767407809995E7</v>
      </c>
    </row>
    <row r="7" ht="18.0" customHeight="1">
      <c r="A7" s="7"/>
      <c r="B7" s="19" t="s">
        <v>23</v>
      </c>
      <c r="C7" s="76">
        <f t="shared" ref="C7:O7" si="4">+Q6</f>
        <v>2742343.556</v>
      </c>
      <c r="D7" s="76">
        <f t="shared" si="4"/>
        <v>5747507.677</v>
      </c>
      <c r="E7" s="76">
        <f t="shared" si="4"/>
        <v>2037810.837</v>
      </c>
      <c r="F7" s="76">
        <f t="shared" si="4"/>
        <v>1718860.586</v>
      </c>
      <c r="G7" s="76">
        <f t="shared" si="4"/>
        <v>2196766.981</v>
      </c>
      <c r="H7" s="76">
        <f t="shared" si="4"/>
        <v>1711018.022</v>
      </c>
      <c r="I7" s="76">
        <f t="shared" si="4"/>
        <v>491424.1121</v>
      </c>
      <c r="J7" s="76">
        <f t="shared" si="4"/>
        <v>1565490.714</v>
      </c>
      <c r="K7" s="76">
        <f t="shared" si="4"/>
        <v>46864.6392</v>
      </c>
      <c r="L7" s="76">
        <f t="shared" si="4"/>
        <v>1010903.22</v>
      </c>
      <c r="M7" s="76">
        <f t="shared" si="4"/>
        <v>415247.0641</v>
      </c>
      <c r="N7" s="76">
        <f t="shared" si="4"/>
        <v>274530</v>
      </c>
      <c r="O7" s="76">
        <f t="shared" si="4"/>
        <v>19958767.41</v>
      </c>
      <c r="Q7" s="70">
        <v>4964843.16612</v>
      </c>
      <c r="R7" s="70">
        <v>7683913.26183</v>
      </c>
      <c r="S7" s="70">
        <v>8096138.279799999</v>
      </c>
      <c r="T7" s="70">
        <v>4579852.04417</v>
      </c>
      <c r="U7" s="70">
        <v>3377836.08211</v>
      </c>
      <c r="V7" s="70">
        <v>1673127.5063599998</v>
      </c>
      <c r="W7" s="70">
        <v>1648239.62165</v>
      </c>
      <c r="X7" s="70">
        <v>2971449.44204</v>
      </c>
      <c r="Y7" s="70">
        <v>9395.45013</v>
      </c>
      <c r="Z7" s="70">
        <v>3541603.95396</v>
      </c>
      <c r="AA7" s="70">
        <v>274242.8011999999</v>
      </c>
      <c r="AB7" s="70">
        <v>258374.03706</v>
      </c>
      <c r="AC7" s="70">
        <v>3.907901564643E7</v>
      </c>
    </row>
    <row r="8" ht="18.0" customHeight="1">
      <c r="A8" s="7"/>
      <c r="B8" s="17" t="s">
        <v>24</v>
      </c>
      <c r="C8" s="76">
        <f t="shared" ref="C8:O8" si="5">+Q7</f>
        <v>4964843.166</v>
      </c>
      <c r="D8" s="76">
        <f t="shared" si="5"/>
        <v>7683913.262</v>
      </c>
      <c r="E8" s="76">
        <f t="shared" si="5"/>
        <v>8096138.28</v>
      </c>
      <c r="F8" s="76">
        <f t="shared" si="5"/>
        <v>4579852.044</v>
      </c>
      <c r="G8" s="76">
        <f t="shared" si="5"/>
        <v>3377836.082</v>
      </c>
      <c r="H8" s="76">
        <f t="shared" si="5"/>
        <v>1673127.506</v>
      </c>
      <c r="I8" s="76">
        <f t="shared" si="5"/>
        <v>1648239.622</v>
      </c>
      <c r="J8" s="76">
        <f t="shared" si="5"/>
        <v>2971449.442</v>
      </c>
      <c r="K8" s="76">
        <f t="shared" si="5"/>
        <v>9395.45013</v>
      </c>
      <c r="L8" s="76">
        <f t="shared" si="5"/>
        <v>3541603.954</v>
      </c>
      <c r="M8" s="76">
        <f t="shared" si="5"/>
        <v>274242.8012</v>
      </c>
      <c r="N8" s="76">
        <f t="shared" si="5"/>
        <v>258374.0371</v>
      </c>
      <c r="O8" s="76">
        <f t="shared" si="5"/>
        <v>39079015.65</v>
      </c>
      <c r="Q8" s="69">
        <v>613366.2026000001</v>
      </c>
      <c r="R8" s="69">
        <v>1237248.09475</v>
      </c>
      <c r="S8" s="69">
        <v>717748.25625</v>
      </c>
      <c r="T8" s="69">
        <v>441901.00357999996</v>
      </c>
      <c r="U8" s="69">
        <v>364625.76528</v>
      </c>
      <c r="V8" s="69">
        <v>303331.20874000003</v>
      </c>
      <c r="W8" s="69">
        <v>120052.44799</v>
      </c>
      <c r="X8" s="69">
        <v>337086.29910999996</v>
      </c>
      <c r="Y8" s="69">
        <v>2424.12388</v>
      </c>
      <c r="Z8" s="69">
        <v>255327.73055000004</v>
      </c>
      <c r="AA8" s="69">
        <v>115771.66657999999</v>
      </c>
      <c r="AB8" s="69">
        <v>25951.46043</v>
      </c>
      <c r="AC8" s="69">
        <v>4534834.25974</v>
      </c>
    </row>
    <row r="9" ht="18.0" customHeight="1">
      <c r="A9" s="7"/>
      <c r="B9" s="19" t="s">
        <v>25</v>
      </c>
      <c r="C9" s="76">
        <f t="shared" ref="C9:O9" si="6">+Q8</f>
        <v>613366.2026</v>
      </c>
      <c r="D9" s="76">
        <f t="shared" si="6"/>
        <v>1237248.095</v>
      </c>
      <c r="E9" s="76">
        <f t="shared" si="6"/>
        <v>717748.2563</v>
      </c>
      <c r="F9" s="76">
        <f t="shared" si="6"/>
        <v>441901.0036</v>
      </c>
      <c r="G9" s="76">
        <f t="shared" si="6"/>
        <v>364625.7653</v>
      </c>
      <c r="H9" s="76">
        <f t="shared" si="6"/>
        <v>303331.2087</v>
      </c>
      <c r="I9" s="76">
        <f t="shared" si="6"/>
        <v>120052.448</v>
      </c>
      <c r="J9" s="76">
        <f t="shared" si="6"/>
        <v>337086.2991</v>
      </c>
      <c r="K9" s="76">
        <f t="shared" si="6"/>
        <v>2424.12388</v>
      </c>
      <c r="L9" s="76">
        <f t="shared" si="6"/>
        <v>255327.7306</v>
      </c>
      <c r="M9" s="76">
        <f t="shared" si="6"/>
        <v>115771.6666</v>
      </c>
      <c r="N9" s="76">
        <f t="shared" si="6"/>
        <v>25951.46043</v>
      </c>
      <c r="O9" s="76">
        <f t="shared" si="6"/>
        <v>4534834.26</v>
      </c>
      <c r="Q9" s="69">
        <v>5809037.848189999</v>
      </c>
      <c r="R9" s="69">
        <v>5508552.287830001</v>
      </c>
      <c r="S9" s="69">
        <v>5439964.49906</v>
      </c>
      <c r="T9" s="69">
        <v>5148508.30338</v>
      </c>
      <c r="U9" s="69">
        <v>5265015.204629999</v>
      </c>
      <c r="V9" s="69">
        <v>2935429.4132399997</v>
      </c>
      <c r="W9" s="69">
        <v>1173303.9082099998</v>
      </c>
      <c r="X9" s="69">
        <v>10114.07373</v>
      </c>
      <c r="Y9" s="69">
        <v>42563.69052999999</v>
      </c>
      <c r="Z9" s="69">
        <v>1474725.1541300002</v>
      </c>
      <c r="AA9" s="69">
        <v>483117.22742999997</v>
      </c>
      <c r="AB9" s="69">
        <v>39193.72686</v>
      </c>
      <c r="AC9" s="69">
        <v>3.3329525337220002E7</v>
      </c>
    </row>
    <row r="10" ht="18.0" customHeight="1">
      <c r="A10" s="7"/>
      <c r="B10" s="12" t="s">
        <v>26</v>
      </c>
      <c r="C10" s="75">
        <f t="shared" ref="C10:O10" si="7">SUM(C11:C13)</f>
        <v>13109590.1</v>
      </c>
      <c r="D10" s="75">
        <f t="shared" si="7"/>
        <v>20104416.46</v>
      </c>
      <c r="E10" s="75">
        <f t="shared" si="7"/>
        <v>14740376.16</v>
      </c>
      <c r="F10" s="75">
        <f t="shared" si="7"/>
        <v>9879212.921</v>
      </c>
      <c r="G10" s="75">
        <f t="shared" si="7"/>
        <v>9851857.267</v>
      </c>
      <c r="H10" s="75">
        <f t="shared" si="7"/>
        <v>7085859.945</v>
      </c>
      <c r="I10" s="75">
        <f t="shared" si="7"/>
        <v>3436141.411</v>
      </c>
      <c r="J10" s="75">
        <f t="shared" si="7"/>
        <v>7127900.59</v>
      </c>
      <c r="K10" s="75">
        <f t="shared" si="7"/>
        <v>60413.4845</v>
      </c>
      <c r="L10" s="75">
        <f t="shared" si="7"/>
        <v>6573417.288</v>
      </c>
      <c r="M10" s="75">
        <f t="shared" si="7"/>
        <v>1415767.592</v>
      </c>
      <c r="N10" s="75">
        <f t="shared" si="7"/>
        <v>2346647.597</v>
      </c>
      <c r="O10" s="75">
        <f t="shared" si="7"/>
        <v>95731600.81</v>
      </c>
      <c r="Q10" s="69">
        <v>7300480.449210001</v>
      </c>
      <c r="R10" s="69">
        <v>1.459586417021E7</v>
      </c>
      <c r="S10" s="69">
        <v>9298594.91988</v>
      </c>
      <c r="T10" s="69">
        <v>4730704.61761</v>
      </c>
      <c r="U10" s="69">
        <v>4586725.345129999</v>
      </c>
      <c r="V10" s="69">
        <v>4150430.532</v>
      </c>
      <c r="W10" s="69">
        <v>2262837.5031999997</v>
      </c>
      <c r="X10" s="69">
        <v>7117316.713459999</v>
      </c>
      <c r="Y10" s="69">
        <v>16899.51645</v>
      </c>
      <c r="Z10" s="69">
        <v>5098680.12529</v>
      </c>
      <c r="AA10" s="69">
        <v>931627.06352</v>
      </c>
      <c r="AB10" s="69">
        <v>2307421.92959</v>
      </c>
      <c r="AC10" s="69">
        <v>6.239758288555E7</v>
      </c>
    </row>
    <row r="11" ht="18.0" customHeight="1">
      <c r="A11" s="7"/>
      <c r="B11" s="17" t="s">
        <v>27</v>
      </c>
      <c r="C11" s="76">
        <f t="shared" ref="C11:O11" si="8">+Q9</f>
        <v>5809037.848</v>
      </c>
      <c r="D11" s="76">
        <f t="shared" si="8"/>
        <v>5508552.288</v>
      </c>
      <c r="E11" s="76">
        <f t="shared" si="8"/>
        <v>5439964.499</v>
      </c>
      <c r="F11" s="76">
        <f t="shared" si="8"/>
        <v>5148508.303</v>
      </c>
      <c r="G11" s="76">
        <f t="shared" si="8"/>
        <v>5265015.205</v>
      </c>
      <c r="H11" s="76">
        <f t="shared" si="8"/>
        <v>2935429.413</v>
      </c>
      <c r="I11" s="76">
        <f t="shared" si="8"/>
        <v>1173303.908</v>
      </c>
      <c r="J11" s="76">
        <f t="shared" si="8"/>
        <v>10114.07373</v>
      </c>
      <c r="K11" s="76">
        <f t="shared" si="8"/>
        <v>42563.69053</v>
      </c>
      <c r="L11" s="76">
        <f t="shared" si="8"/>
        <v>1474725.154</v>
      </c>
      <c r="M11" s="76">
        <f t="shared" si="8"/>
        <v>483117.2274</v>
      </c>
      <c r="N11" s="76">
        <f t="shared" si="8"/>
        <v>39193.72686</v>
      </c>
      <c r="O11" s="76">
        <f t="shared" si="8"/>
        <v>33329525.34</v>
      </c>
      <c r="Q11" s="69">
        <v>71.80494999999999</v>
      </c>
      <c r="R11" s="69">
        <v>0.0</v>
      </c>
      <c r="S11" s="69">
        <v>1816.73857</v>
      </c>
      <c r="T11" s="69">
        <v>0.0</v>
      </c>
      <c r="U11" s="69">
        <v>116.71742000000002</v>
      </c>
      <c r="V11" s="69">
        <v>0.0</v>
      </c>
      <c r="W11" s="69">
        <v>0.0</v>
      </c>
      <c r="X11" s="69">
        <v>469.80244999999996</v>
      </c>
      <c r="Y11" s="69">
        <v>950.27752</v>
      </c>
      <c r="Z11" s="69">
        <v>12.008989999999999</v>
      </c>
      <c r="AA11" s="69">
        <v>1023.3015300000001</v>
      </c>
      <c r="AB11" s="69">
        <v>31.940549999999995</v>
      </c>
      <c r="AC11" s="69">
        <v>4492.59198</v>
      </c>
    </row>
    <row r="12" ht="18.0" customHeight="1">
      <c r="A12" s="7"/>
      <c r="B12" s="17" t="s">
        <v>28</v>
      </c>
      <c r="C12" s="76">
        <f t="shared" ref="C12:O12" si="9">+Q10</f>
        <v>7300480.449</v>
      </c>
      <c r="D12" s="76">
        <f t="shared" si="9"/>
        <v>14595864.17</v>
      </c>
      <c r="E12" s="76">
        <f t="shared" si="9"/>
        <v>9298594.92</v>
      </c>
      <c r="F12" s="76">
        <f t="shared" si="9"/>
        <v>4730704.618</v>
      </c>
      <c r="G12" s="76">
        <f t="shared" si="9"/>
        <v>4586725.345</v>
      </c>
      <c r="H12" s="76">
        <f t="shared" si="9"/>
        <v>4150430.532</v>
      </c>
      <c r="I12" s="76">
        <f t="shared" si="9"/>
        <v>2262837.503</v>
      </c>
      <c r="J12" s="76">
        <f t="shared" si="9"/>
        <v>7117316.713</v>
      </c>
      <c r="K12" s="76">
        <f t="shared" si="9"/>
        <v>16899.51645</v>
      </c>
      <c r="L12" s="76">
        <f t="shared" si="9"/>
        <v>5098680.125</v>
      </c>
      <c r="M12" s="76">
        <f t="shared" si="9"/>
        <v>931627.0635</v>
      </c>
      <c r="N12" s="76">
        <f t="shared" si="9"/>
        <v>2307421.93</v>
      </c>
      <c r="O12" s="76">
        <f t="shared" si="9"/>
        <v>62397582.89</v>
      </c>
    </row>
    <row r="13" ht="20.25" customHeight="1">
      <c r="A13" s="7"/>
      <c r="B13" s="17" t="s">
        <v>414</v>
      </c>
      <c r="C13" s="76">
        <f t="shared" ref="C13:O13" si="10">+Q11</f>
        <v>71.80495</v>
      </c>
      <c r="D13" s="76">
        <f t="shared" si="10"/>
        <v>0</v>
      </c>
      <c r="E13" s="76">
        <f t="shared" si="10"/>
        <v>1816.73857</v>
      </c>
      <c r="F13" s="76">
        <f t="shared" si="10"/>
        <v>0</v>
      </c>
      <c r="G13" s="76">
        <f t="shared" si="10"/>
        <v>116.71742</v>
      </c>
      <c r="H13" s="76">
        <f t="shared" si="10"/>
        <v>0</v>
      </c>
      <c r="I13" s="76">
        <f t="shared" si="10"/>
        <v>0</v>
      </c>
      <c r="J13" s="76">
        <f t="shared" si="10"/>
        <v>469.80245</v>
      </c>
      <c r="K13" s="76">
        <f t="shared" si="10"/>
        <v>950.27752</v>
      </c>
      <c r="L13" s="76">
        <f t="shared" si="10"/>
        <v>12.00899</v>
      </c>
      <c r="M13" s="76">
        <f t="shared" si="10"/>
        <v>1023.30153</v>
      </c>
      <c r="N13" s="76">
        <f t="shared" si="10"/>
        <v>31.94055</v>
      </c>
      <c r="O13" s="76">
        <f t="shared" si="10"/>
        <v>4492.59198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ht="30.0" customHeight="1">
      <c r="B15" s="10" t="s">
        <v>30</v>
      </c>
      <c r="C15" s="10" t="str">
        <f t="shared" ref="C15:O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BPR</v>
      </c>
      <c r="O15" s="10" t="str">
        <f t="shared" si="11"/>
        <v>TOTAL SISTEMA</v>
      </c>
    </row>
    <row r="16" ht="19.5" customHeight="1">
      <c r="B16" s="19" t="s">
        <v>415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</row>
    <row r="17" ht="19.5" customHeight="1">
      <c r="B17" s="26" t="s">
        <v>32</v>
      </c>
      <c r="C17" s="27">
        <f t="shared" ref="C17:O17" si="12">C16*C10</f>
        <v>380178.113</v>
      </c>
      <c r="D17" s="27">
        <f t="shared" si="12"/>
        <v>583028.0773</v>
      </c>
      <c r="E17" s="27">
        <f t="shared" si="12"/>
        <v>427470.9086</v>
      </c>
      <c r="F17" s="27">
        <f t="shared" si="12"/>
        <v>286497.1747</v>
      </c>
      <c r="G17" s="27">
        <f t="shared" si="12"/>
        <v>285703.8607</v>
      </c>
      <c r="H17" s="27">
        <f t="shared" si="12"/>
        <v>205489.9384</v>
      </c>
      <c r="I17" s="27">
        <f t="shared" si="12"/>
        <v>99648.10093</v>
      </c>
      <c r="J17" s="27">
        <f t="shared" si="12"/>
        <v>206709.1171</v>
      </c>
      <c r="K17" s="27">
        <f t="shared" si="12"/>
        <v>1751.991051</v>
      </c>
      <c r="L17" s="27">
        <f t="shared" si="12"/>
        <v>190629.1014</v>
      </c>
      <c r="M17" s="27">
        <f t="shared" si="12"/>
        <v>41057.26018</v>
      </c>
      <c r="N17" s="27">
        <f t="shared" si="12"/>
        <v>68052.78031</v>
      </c>
      <c r="O17" s="27">
        <f t="shared" si="12"/>
        <v>2776216.424</v>
      </c>
    </row>
    <row r="18" ht="29.25" customHeight="1">
      <c r="B18" s="29" t="s">
        <v>416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</row>
    <row r="19" ht="21.0" customHeight="1">
      <c r="B19" s="26" t="s">
        <v>34</v>
      </c>
      <c r="C19" s="27">
        <f t="shared" ref="C19:O19" si="13">C9*C18</f>
        <v>429356.3418</v>
      </c>
      <c r="D19" s="27">
        <f t="shared" si="13"/>
        <v>866073.6663</v>
      </c>
      <c r="E19" s="27">
        <f t="shared" si="13"/>
        <v>502423.7794</v>
      </c>
      <c r="F19" s="27">
        <f t="shared" si="13"/>
        <v>309330.7025</v>
      </c>
      <c r="G19" s="27">
        <f t="shared" si="13"/>
        <v>255238.0357</v>
      </c>
      <c r="H19" s="27">
        <f t="shared" si="13"/>
        <v>212331.8461</v>
      </c>
      <c r="I19" s="27">
        <f t="shared" si="13"/>
        <v>84036.71359</v>
      </c>
      <c r="J19" s="27">
        <f t="shared" si="13"/>
        <v>235960.4094</v>
      </c>
      <c r="K19" s="27">
        <f t="shared" si="13"/>
        <v>1696.886716</v>
      </c>
      <c r="L19" s="27">
        <f t="shared" si="13"/>
        <v>178729.4114</v>
      </c>
      <c r="M19" s="27">
        <f t="shared" si="13"/>
        <v>81040.16661</v>
      </c>
      <c r="N19" s="27">
        <f t="shared" si="13"/>
        <v>18166.0223</v>
      </c>
      <c r="O19" s="27">
        <f t="shared" si="13"/>
        <v>3174383.982</v>
      </c>
    </row>
    <row r="20" ht="31.5" customHeight="1">
      <c r="B20" s="29" t="s">
        <v>417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R20" s="32"/>
    </row>
    <row r="21" ht="20.25" customHeight="1">
      <c r="B21" s="26" t="s">
        <v>36</v>
      </c>
      <c r="C21" s="27">
        <f t="shared" ref="C21:O21" si="14">C20*C4</f>
        <v>1677231.72</v>
      </c>
      <c r="D21" s="27">
        <f t="shared" si="14"/>
        <v>2553164.151</v>
      </c>
      <c r="E21" s="27">
        <f t="shared" si="14"/>
        <v>2021545.321</v>
      </c>
      <c r="F21" s="27">
        <f t="shared" si="14"/>
        <v>1397798.062</v>
      </c>
      <c r="G21" s="27">
        <f t="shared" si="14"/>
        <v>1205298.761</v>
      </c>
      <c r="H21" s="27">
        <f t="shared" si="14"/>
        <v>982493.612</v>
      </c>
      <c r="I21" s="27">
        <f t="shared" si="14"/>
        <v>691079.9037</v>
      </c>
      <c r="J21" s="27">
        <f t="shared" si="14"/>
        <v>1139433.57</v>
      </c>
      <c r="K21" s="27">
        <f t="shared" si="14"/>
        <v>10403.8069</v>
      </c>
      <c r="L21" s="27">
        <f t="shared" si="14"/>
        <v>1162341.998</v>
      </c>
      <c r="M21" s="27">
        <f t="shared" si="14"/>
        <v>254679.4911</v>
      </c>
      <c r="N21" s="27">
        <f t="shared" si="14"/>
        <v>529446.4931</v>
      </c>
      <c r="O21" s="27">
        <f t="shared" si="14"/>
        <v>13624916.89</v>
      </c>
    </row>
    <row r="22" ht="32.25" customHeight="1">
      <c r="B22" s="29" t="s">
        <v>418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ht="42.75" customHeight="1">
      <c r="B24" s="23" t="s">
        <v>39</v>
      </c>
      <c r="C24" s="23" t="str">
        <f t="shared" ref="C24:O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BPR</v>
      </c>
      <c r="O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ht="29.25" customHeight="1">
      <c r="B26" s="39" t="s">
        <v>41</v>
      </c>
      <c r="C26" s="27">
        <f t="shared" ref="C26:O26" si="16">C5-C21</f>
        <v>6201246.887</v>
      </c>
      <c r="D26" s="27">
        <f t="shared" si="16"/>
        <v>11683258.35</v>
      </c>
      <c r="E26" s="27">
        <f t="shared" si="16"/>
        <v>8462203.045</v>
      </c>
      <c r="F26" s="27">
        <f t="shared" si="16"/>
        <v>5083651.376</v>
      </c>
      <c r="G26" s="27">
        <f t="shared" si="16"/>
        <v>4377923.421</v>
      </c>
      <c r="H26" s="27">
        <f t="shared" si="16"/>
        <v>2919678.721</v>
      </c>
      <c r="I26" s="27">
        <f t="shared" si="16"/>
        <v>1795265.627</v>
      </c>
      <c r="J26" s="27">
        <f t="shared" si="16"/>
        <v>3632331.728</v>
      </c>
      <c r="K26" s="27">
        <f t="shared" si="16"/>
        <v>46154.55475</v>
      </c>
      <c r="L26" s="27">
        <f t="shared" si="16"/>
        <v>3449164.781</v>
      </c>
      <c r="M26" s="27">
        <f t="shared" si="16"/>
        <v>417962.6142</v>
      </c>
      <c r="N26" s="27">
        <f t="shared" si="16"/>
        <v>476427.1328</v>
      </c>
      <c r="O26" s="27">
        <f t="shared" si="16"/>
        <v>48545268.23</v>
      </c>
    </row>
    <row r="27" ht="18.75" customHeight="1">
      <c r="B27" s="40" t="s">
        <v>42</v>
      </c>
      <c r="C27" s="41">
        <f t="shared" ref="C27:O27" si="17">C26/C17</f>
        <v>16.31142529</v>
      </c>
      <c r="D27" s="41">
        <f t="shared" si="17"/>
        <v>20.03892917</v>
      </c>
      <c r="E27" s="41">
        <f t="shared" si="17"/>
        <v>19.79597412</v>
      </c>
      <c r="F27" s="41">
        <f t="shared" si="17"/>
        <v>17.74415884</v>
      </c>
      <c r="G27" s="41">
        <f t="shared" si="17"/>
        <v>15.32329108</v>
      </c>
      <c r="H27" s="41">
        <f t="shared" si="17"/>
        <v>14.208378</v>
      </c>
      <c r="I27" s="41">
        <f t="shared" si="17"/>
        <v>18.0160546</v>
      </c>
      <c r="J27" s="41">
        <f t="shared" si="17"/>
        <v>17.57218926</v>
      </c>
      <c r="K27" s="41">
        <f t="shared" si="17"/>
        <v>26.34405851</v>
      </c>
      <c r="L27" s="41">
        <f t="shared" si="17"/>
        <v>18.09358989</v>
      </c>
      <c r="M27" s="41">
        <f t="shared" si="17"/>
        <v>10.17999283</v>
      </c>
      <c r="N27" s="41">
        <f t="shared" si="17"/>
        <v>7.000847439</v>
      </c>
      <c r="O27" s="41">
        <f t="shared" si="17"/>
        <v>17.4861253</v>
      </c>
    </row>
    <row r="28" ht="18.75" customHeight="1">
      <c r="B28" s="40" t="s">
        <v>43</v>
      </c>
      <c r="C28" s="41">
        <f t="shared" ref="C28:O28" si="18">((C26)/C10)*100</f>
        <v>47.30313335</v>
      </c>
      <c r="D28" s="41">
        <f t="shared" si="18"/>
        <v>58.1128946</v>
      </c>
      <c r="E28" s="41">
        <f t="shared" si="18"/>
        <v>57.40832496</v>
      </c>
      <c r="F28" s="41">
        <f t="shared" si="18"/>
        <v>51.45806065</v>
      </c>
      <c r="G28" s="41">
        <f t="shared" si="18"/>
        <v>44.43754413</v>
      </c>
      <c r="H28" s="41">
        <f t="shared" si="18"/>
        <v>41.20429621</v>
      </c>
      <c r="I28" s="41">
        <f t="shared" si="18"/>
        <v>52.24655833</v>
      </c>
      <c r="J28" s="41">
        <f t="shared" si="18"/>
        <v>50.95934886</v>
      </c>
      <c r="K28" s="41">
        <f t="shared" si="18"/>
        <v>76.39776969</v>
      </c>
      <c r="L28" s="41">
        <f t="shared" si="18"/>
        <v>52.47141068</v>
      </c>
      <c r="M28" s="41">
        <f t="shared" si="18"/>
        <v>29.5219792</v>
      </c>
      <c r="N28" s="41">
        <f t="shared" si="18"/>
        <v>20.30245757</v>
      </c>
      <c r="O28" s="41">
        <f t="shared" si="18"/>
        <v>50.70976336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ht="28.5" customHeight="1">
      <c r="B30" s="39" t="s">
        <v>45</v>
      </c>
      <c r="C30" s="27">
        <f t="shared" ref="C30:O30" si="19">C6-(0.4*C7)+C19-C21</f>
        <v>1849769.924</v>
      </c>
      <c r="D30" s="27">
        <f t="shared" si="19"/>
        <v>5236593.18</v>
      </c>
      <c r="E30" s="27">
        <f t="shared" si="19"/>
        <v>1083813.021</v>
      </c>
      <c r="F30" s="27">
        <f t="shared" si="19"/>
        <v>945700.3356</v>
      </c>
      <c r="G30" s="27">
        <f t="shared" si="19"/>
        <v>1364713.104</v>
      </c>
      <c r="H30" s="27">
        <f t="shared" si="19"/>
        <v>1549882.423</v>
      </c>
      <c r="I30" s="27">
        <f t="shared" si="19"/>
        <v>267078.4531</v>
      </c>
      <c r="J30" s="27">
        <f t="shared" si="19"/>
        <v>997968.5848</v>
      </c>
      <c r="K30" s="27">
        <f t="shared" si="19"/>
        <v>39183.2285</v>
      </c>
      <c r="L30" s="27">
        <f t="shared" si="19"/>
        <v>162888.5578</v>
      </c>
      <c r="M30" s="27">
        <f t="shared" si="19"/>
        <v>259491.4796</v>
      </c>
      <c r="N30" s="27">
        <f t="shared" si="19"/>
        <v>244004.5561</v>
      </c>
      <c r="O30" s="27">
        <f t="shared" si="19"/>
        <v>14001086.85</v>
      </c>
    </row>
    <row r="31" ht="18.75" customHeight="1">
      <c r="B31" s="40" t="s">
        <v>42</v>
      </c>
      <c r="C31" s="41">
        <f t="shared" ref="C31:O31" si="20">C30/C17</f>
        <v>4.865535024</v>
      </c>
      <c r="D31" s="41">
        <f t="shared" si="20"/>
        <v>8.981716977</v>
      </c>
      <c r="E31" s="41">
        <f t="shared" si="20"/>
        <v>2.535407672</v>
      </c>
      <c r="F31" s="41">
        <f t="shared" si="20"/>
        <v>3.300906323</v>
      </c>
      <c r="G31" s="41">
        <f t="shared" si="20"/>
        <v>4.776670152</v>
      </c>
      <c r="H31" s="41">
        <f t="shared" si="20"/>
        <v>7.542376211</v>
      </c>
      <c r="I31" s="41">
        <f t="shared" si="20"/>
        <v>2.680216187</v>
      </c>
      <c r="J31" s="41">
        <f t="shared" si="20"/>
        <v>4.827888575</v>
      </c>
      <c r="K31" s="41">
        <f t="shared" si="20"/>
        <v>22.36497069</v>
      </c>
      <c r="L31" s="41">
        <f t="shared" si="20"/>
        <v>0.8544789677</v>
      </c>
      <c r="M31" s="41">
        <f t="shared" si="20"/>
        <v>6.320233704</v>
      </c>
      <c r="N31" s="41">
        <f t="shared" si="20"/>
        <v>3.585519284</v>
      </c>
      <c r="O31" s="41">
        <f t="shared" si="20"/>
        <v>5.043225999</v>
      </c>
    </row>
    <row r="32" ht="18.75" customHeight="1">
      <c r="B32" s="40" t="s">
        <v>43</v>
      </c>
      <c r="C32" s="41">
        <f t="shared" ref="C32:O32" si="21">((C30/C10)*100)</f>
        <v>14.11005157</v>
      </c>
      <c r="D32" s="41">
        <f t="shared" si="21"/>
        <v>26.04697923</v>
      </c>
      <c r="E32" s="41">
        <f t="shared" si="21"/>
        <v>7.352682248</v>
      </c>
      <c r="F32" s="41">
        <f t="shared" si="21"/>
        <v>9.572628338</v>
      </c>
      <c r="G32" s="41">
        <f t="shared" si="21"/>
        <v>13.85234344</v>
      </c>
      <c r="H32" s="41">
        <f t="shared" si="21"/>
        <v>21.87289101</v>
      </c>
      <c r="I32" s="41">
        <f t="shared" si="21"/>
        <v>7.772626942</v>
      </c>
      <c r="J32" s="41">
        <f t="shared" si="21"/>
        <v>14.00087687</v>
      </c>
      <c r="K32" s="41">
        <f t="shared" si="21"/>
        <v>64.85841501</v>
      </c>
      <c r="L32" s="41">
        <f t="shared" si="21"/>
        <v>2.477989006</v>
      </c>
      <c r="M32" s="41">
        <f t="shared" si="21"/>
        <v>18.32867774</v>
      </c>
      <c r="N32" s="41">
        <f t="shared" si="21"/>
        <v>10.39800592</v>
      </c>
      <c r="O32" s="41">
        <f t="shared" si="21"/>
        <v>14.6253554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A72" s="7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A78" s="7"/>
      <c r="B78" s="51" t="s">
        <v>48</v>
      </c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24.71"/>
    <col customWidth="1" min="4" max="4" width="8.71"/>
    <col customWidth="1" min="5" max="5" width="16.29"/>
    <col customWidth="1" min="6" max="9" width="8.71"/>
    <col customWidth="1" min="10" max="10" width="12.43"/>
    <col customWidth="1" min="11" max="11" width="16.29"/>
    <col customWidth="1" min="12" max="13" width="8.71"/>
    <col customWidth="1" min="14" max="14" width="9.86"/>
    <col customWidth="1" min="15" max="15" width="19.71"/>
    <col customWidth="1" min="16" max="29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7.0" customHeight="1">
      <c r="A2" s="7"/>
      <c r="B2" s="8" t="s">
        <v>353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</row>
    <row r="4" ht="18.0" customHeight="1">
      <c r="A4" s="7"/>
      <c r="B4" s="12" t="s">
        <v>20</v>
      </c>
      <c r="C4" s="74">
        <f t="shared" ref="C4:O4" si="1">+Q4</f>
        <v>35741739.31</v>
      </c>
      <c r="D4" s="74">
        <f t="shared" si="1"/>
        <v>56067654.92</v>
      </c>
      <c r="E4" s="74">
        <f t="shared" si="1"/>
        <v>43175456.69</v>
      </c>
      <c r="F4" s="74">
        <f t="shared" si="1"/>
        <v>29856358.06</v>
      </c>
      <c r="G4" s="74">
        <f t="shared" si="1"/>
        <v>26315641.05</v>
      </c>
      <c r="H4" s="74">
        <f t="shared" si="1"/>
        <v>21019301.45</v>
      </c>
      <c r="I4" s="74">
        <f t="shared" si="1"/>
        <v>14783757.32</v>
      </c>
      <c r="J4" s="74">
        <f t="shared" si="1"/>
        <v>24379787.22</v>
      </c>
      <c r="K4" s="74">
        <f t="shared" si="1"/>
        <v>225359.1184</v>
      </c>
      <c r="L4" s="74">
        <f t="shared" si="1"/>
        <v>25154754.9</v>
      </c>
      <c r="M4" s="74">
        <f t="shared" si="1"/>
        <v>5425323.219</v>
      </c>
      <c r="N4" s="74">
        <f t="shared" si="1"/>
        <v>11289550.63</v>
      </c>
      <c r="O4" s="74">
        <f t="shared" si="1"/>
        <v>293434683.9</v>
      </c>
      <c r="Q4" s="72">
        <v>3.57417393099E7</v>
      </c>
      <c r="R4" s="72">
        <v>5.606765492202001E7</v>
      </c>
      <c r="S4" s="72">
        <v>4.317545669297E7</v>
      </c>
      <c r="T4" s="72">
        <v>2.9856358062850002E7</v>
      </c>
      <c r="U4" s="72">
        <v>2.6315641047549993E7</v>
      </c>
      <c r="V4" s="72">
        <v>2.1019301448040005E7</v>
      </c>
      <c r="W4" s="72">
        <v>1.4783757324870002E7</v>
      </c>
      <c r="X4" s="72">
        <v>2.4379787218889996E7</v>
      </c>
      <c r="Y4" s="72">
        <v>225359.11838000003</v>
      </c>
      <c r="Z4" s="72">
        <v>2.515475490223001E7</v>
      </c>
      <c r="AA4" s="72">
        <v>5425323.21937</v>
      </c>
      <c r="AB4" s="72">
        <v>1.1289550632660002E7</v>
      </c>
      <c r="AC4" s="72">
        <v>2.934346838997301E8</v>
      </c>
    </row>
    <row r="5" ht="18.0" customHeight="1">
      <c r="A5" s="7"/>
      <c r="B5" s="12" t="s">
        <v>21</v>
      </c>
      <c r="C5" s="75">
        <f t="shared" ref="C5:O5" si="2">C6+C8-(C7*0.4)-(C9*0.3)</f>
        <v>8001375.539</v>
      </c>
      <c r="D5" s="75">
        <f t="shared" si="2"/>
        <v>15224958.97</v>
      </c>
      <c r="E5" s="75">
        <f t="shared" si="2"/>
        <v>10651602.3</v>
      </c>
      <c r="F5" s="75">
        <f t="shared" si="2"/>
        <v>6662504.609</v>
      </c>
      <c r="G5" s="75">
        <f t="shared" si="2"/>
        <v>6024522.492</v>
      </c>
      <c r="H5" s="75">
        <f t="shared" si="2"/>
        <v>4052488.806</v>
      </c>
      <c r="I5" s="75">
        <f t="shared" si="2"/>
        <v>2574197.738</v>
      </c>
      <c r="J5" s="75">
        <f t="shared" si="2"/>
        <v>4719435.985</v>
      </c>
      <c r="K5" s="75">
        <f t="shared" si="2"/>
        <v>65200.97957</v>
      </c>
      <c r="L5" s="75">
        <f t="shared" si="2"/>
        <v>4822537.611</v>
      </c>
      <c r="M5" s="75">
        <f t="shared" si="2"/>
        <v>696309.0857</v>
      </c>
      <c r="N5" s="75">
        <f t="shared" si="2"/>
        <v>982597.8684</v>
      </c>
      <c r="O5" s="75">
        <f t="shared" si="2"/>
        <v>64477731.99</v>
      </c>
      <c r="Q5" s="70">
        <v>4076279.7326100008</v>
      </c>
      <c r="R5" s="70">
        <v>1.0665560932300001E7</v>
      </c>
      <c r="S5" s="70">
        <v>3287955.7094300003</v>
      </c>
      <c r="T5" s="70">
        <v>2858917.5736000002</v>
      </c>
      <c r="U5" s="70">
        <v>3680064.6657</v>
      </c>
      <c r="V5" s="70">
        <v>3127131.4952299995</v>
      </c>
      <c r="W5" s="70">
        <v>1097345.9353700003</v>
      </c>
      <c r="X5" s="70">
        <v>2511748.54963</v>
      </c>
      <c r="Y5" s="70">
        <v>77752.31098000001</v>
      </c>
      <c r="Z5" s="70">
        <v>1753590.4788000002</v>
      </c>
      <c r="AA5" s="70">
        <v>556940.0889299999</v>
      </c>
      <c r="AB5" s="70">
        <v>857120.1338700001</v>
      </c>
      <c r="AC5" s="70">
        <v>3.455040760645001E7</v>
      </c>
    </row>
    <row r="6" ht="18.0" customHeight="1">
      <c r="A6" s="7"/>
      <c r="B6" s="17" t="s">
        <v>22</v>
      </c>
      <c r="C6" s="76">
        <f t="shared" ref="C6:O6" si="3">+Q5</f>
        <v>4076279.733</v>
      </c>
      <c r="D6" s="76">
        <f t="shared" si="3"/>
        <v>10665560.93</v>
      </c>
      <c r="E6" s="76">
        <f t="shared" si="3"/>
        <v>3287955.709</v>
      </c>
      <c r="F6" s="76">
        <f t="shared" si="3"/>
        <v>2858917.574</v>
      </c>
      <c r="G6" s="76">
        <f t="shared" si="3"/>
        <v>3680064.666</v>
      </c>
      <c r="H6" s="76">
        <f t="shared" si="3"/>
        <v>3127131.495</v>
      </c>
      <c r="I6" s="76">
        <f t="shared" si="3"/>
        <v>1097345.935</v>
      </c>
      <c r="J6" s="76">
        <f t="shared" si="3"/>
        <v>2511748.55</v>
      </c>
      <c r="K6" s="76">
        <f t="shared" si="3"/>
        <v>77752.31098</v>
      </c>
      <c r="L6" s="76">
        <f t="shared" si="3"/>
        <v>1753590.479</v>
      </c>
      <c r="M6" s="76">
        <f t="shared" si="3"/>
        <v>556940.0889</v>
      </c>
      <c r="N6" s="76">
        <f t="shared" si="3"/>
        <v>857120.1339</v>
      </c>
      <c r="O6" s="76">
        <f t="shared" si="3"/>
        <v>34550407.61</v>
      </c>
      <c r="Q6" s="69">
        <v>2572707.9640300004</v>
      </c>
      <c r="R6" s="69">
        <v>6916886.801860001</v>
      </c>
      <c r="S6" s="69">
        <v>1904883.9683500002</v>
      </c>
      <c r="T6" s="69">
        <v>1801283.7223500002</v>
      </c>
      <c r="U6" s="69">
        <v>2634953.2575499997</v>
      </c>
      <c r="V6" s="69">
        <v>1836415.7584</v>
      </c>
      <c r="W6" s="69">
        <v>473135.69055</v>
      </c>
      <c r="X6" s="69">
        <v>1563643.80874</v>
      </c>
      <c r="Y6" s="69">
        <v>53835.79466</v>
      </c>
      <c r="Z6" s="69">
        <v>1172565.74447</v>
      </c>
      <c r="AA6" s="69">
        <v>338273.1153199999</v>
      </c>
      <c r="AB6" s="69">
        <v>279530.0</v>
      </c>
      <c r="AC6" s="69">
        <v>2.1548115626280002E7</v>
      </c>
    </row>
    <row r="7" ht="18.0" customHeight="1">
      <c r="A7" s="7"/>
      <c r="B7" s="19" t="s">
        <v>23</v>
      </c>
      <c r="C7" s="76">
        <f t="shared" ref="C7:O7" si="4">+Q6</f>
        <v>2572707.964</v>
      </c>
      <c r="D7" s="76">
        <f t="shared" si="4"/>
        <v>6916886.802</v>
      </c>
      <c r="E7" s="76">
        <f t="shared" si="4"/>
        <v>1904883.968</v>
      </c>
      <c r="F7" s="76">
        <f t="shared" si="4"/>
        <v>1801283.722</v>
      </c>
      <c r="G7" s="76">
        <f t="shared" si="4"/>
        <v>2634953.258</v>
      </c>
      <c r="H7" s="76">
        <f t="shared" si="4"/>
        <v>1836415.758</v>
      </c>
      <c r="I7" s="76">
        <f t="shared" si="4"/>
        <v>473135.6906</v>
      </c>
      <c r="J7" s="76">
        <f t="shared" si="4"/>
        <v>1563643.809</v>
      </c>
      <c r="K7" s="76">
        <f t="shared" si="4"/>
        <v>53835.79466</v>
      </c>
      <c r="L7" s="76">
        <f t="shared" si="4"/>
        <v>1172565.744</v>
      </c>
      <c r="M7" s="76">
        <f t="shared" si="4"/>
        <v>338273.1153</v>
      </c>
      <c r="N7" s="76">
        <f t="shared" si="4"/>
        <v>279530</v>
      </c>
      <c r="O7" s="76">
        <f t="shared" si="4"/>
        <v>21548115.63</v>
      </c>
      <c r="Q7" s="70">
        <v>5142489.807139999</v>
      </c>
      <c r="R7" s="70">
        <v>7689457.378329999</v>
      </c>
      <c r="S7" s="70">
        <v>8331716.66643</v>
      </c>
      <c r="T7" s="70">
        <v>4664497.67794</v>
      </c>
      <c r="U7" s="70">
        <v>3507037.1591</v>
      </c>
      <c r="V7" s="70">
        <v>1754257.5289500002</v>
      </c>
      <c r="W7" s="70">
        <v>1702263.10551</v>
      </c>
      <c r="X7" s="70">
        <v>2942883.6147700003</v>
      </c>
      <c r="Y7" s="70">
        <v>9843.982799999998</v>
      </c>
      <c r="Z7" s="70">
        <v>3615031.0072299996</v>
      </c>
      <c r="AA7" s="70">
        <v>304646.89613</v>
      </c>
      <c r="AB7" s="70">
        <v>237289.73455</v>
      </c>
      <c r="AC7" s="70">
        <v>3.9901414558879994E7</v>
      </c>
    </row>
    <row r="8" ht="18.0" customHeight="1">
      <c r="A8" s="7"/>
      <c r="B8" s="17" t="s">
        <v>24</v>
      </c>
      <c r="C8" s="76">
        <f t="shared" ref="C8:O8" si="5">+Q7</f>
        <v>5142489.807</v>
      </c>
      <c r="D8" s="76">
        <f t="shared" si="5"/>
        <v>7689457.378</v>
      </c>
      <c r="E8" s="76">
        <f t="shared" si="5"/>
        <v>8331716.666</v>
      </c>
      <c r="F8" s="76">
        <f t="shared" si="5"/>
        <v>4664497.678</v>
      </c>
      <c r="G8" s="76">
        <f t="shared" si="5"/>
        <v>3507037.159</v>
      </c>
      <c r="H8" s="76">
        <f t="shared" si="5"/>
        <v>1754257.529</v>
      </c>
      <c r="I8" s="76">
        <f t="shared" si="5"/>
        <v>1702263.106</v>
      </c>
      <c r="J8" s="76">
        <f t="shared" si="5"/>
        <v>2942883.615</v>
      </c>
      <c r="K8" s="76">
        <f t="shared" si="5"/>
        <v>9843.9828</v>
      </c>
      <c r="L8" s="76">
        <f t="shared" si="5"/>
        <v>3615031.007</v>
      </c>
      <c r="M8" s="76">
        <f t="shared" si="5"/>
        <v>304646.8961</v>
      </c>
      <c r="N8" s="76">
        <f t="shared" si="5"/>
        <v>237289.7346</v>
      </c>
      <c r="O8" s="76">
        <f t="shared" si="5"/>
        <v>39901414.56</v>
      </c>
      <c r="Q8" s="69">
        <v>627702.71674</v>
      </c>
      <c r="R8" s="69">
        <v>1211015.3882599997</v>
      </c>
      <c r="S8" s="69">
        <v>687054.9601199998</v>
      </c>
      <c r="T8" s="69">
        <v>467990.51353000005</v>
      </c>
      <c r="U8" s="69">
        <v>361993.43309999997</v>
      </c>
      <c r="V8" s="69">
        <v>314446.38203000004</v>
      </c>
      <c r="W8" s="69">
        <v>120523.42308000001</v>
      </c>
      <c r="X8" s="69">
        <v>365795.51971</v>
      </c>
      <c r="Y8" s="69">
        <v>2869.98783</v>
      </c>
      <c r="Z8" s="69">
        <v>256858.59146</v>
      </c>
      <c r="AA8" s="69">
        <v>99895.51092999999</v>
      </c>
      <c r="AB8" s="69">
        <v>0.0</v>
      </c>
      <c r="AC8" s="69">
        <v>4516146.42679</v>
      </c>
    </row>
    <row r="9" ht="18.0" customHeight="1">
      <c r="A9" s="7"/>
      <c r="B9" s="19" t="s">
        <v>25</v>
      </c>
      <c r="C9" s="76">
        <f t="shared" ref="C9:O9" si="6">+Q8</f>
        <v>627702.7167</v>
      </c>
      <c r="D9" s="76">
        <f t="shared" si="6"/>
        <v>1211015.388</v>
      </c>
      <c r="E9" s="76">
        <f t="shared" si="6"/>
        <v>687054.9601</v>
      </c>
      <c r="F9" s="76">
        <f t="shared" si="6"/>
        <v>467990.5135</v>
      </c>
      <c r="G9" s="76">
        <f t="shared" si="6"/>
        <v>361993.4331</v>
      </c>
      <c r="H9" s="76">
        <f t="shared" si="6"/>
        <v>314446.382</v>
      </c>
      <c r="I9" s="76">
        <f t="shared" si="6"/>
        <v>120523.4231</v>
      </c>
      <c r="J9" s="76">
        <f t="shared" si="6"/>
        <v>365795.5197</v>
      </c>
      <c r="K9" s="76">
        <f t="shared" si="6"/>
        <v>2869.98783</v>
      </c>
      <c r="L9" s="76">
        <f t="shared" si="6"/>
        <v>256858.5915</v>
      </c>
      <c r="M9" s="76">
        <f t="shared" si="6"/>
        <v>99895.51093</v>
      </c>
      <c r="N9" s="76">
        <f t="shared" si="6"/>
        <v>0</v>
      </c>
      <c r="O9" s="76">
        <f t="shared" si="6"/>
        <v>4516146.427</v>
      </c>
      <c r="Q9" s="69">
        <v>5882749.178199999</v>
      </c>
      <c r="R9" s="69">
        <v>5397839.940270001</v>
      </c>
      <c r="S9" s="69">
        <v>5689056.57225</v>
      </c>
      <c r="T9" s="69">
        <v>5278351.415469999</v>
      </c>
      <c r="U9" s="69">
        <v>5638970.69877</v>
      </c>
      <c r="V9" s="69">
        <v>3233590.95011</v>
      </c>
      <c r="W9" s="69">
        <v>1244925.11033</v>
      </c>
      <c r="X9" s="69">
        <v>16193.539510000002</v>
      </c>
      <c r="Y9" s="69">
        <v>45905.18343999999</v>
      </c>
      <c r="Z9" s="69">
        <v>1549728.3858200002</v>
      </c>
      <c r="AA9" s="69">
        <v>518334.3273700001</v>
      </c>
      <c r="AB9" s="69">
        <v>39194.00217</v>
      </c>
      <c r="AC9" s="69">
        <v>3.453483930371E7</v>
      </c>
    </row>
    <row r="10" ht="18.0" customHeight="1">
      <c r="A10" s="7"/>
      <c r="B10" s="12" t="s">
        <v>26</v>
      </c>
      <c r="C10" s="75">
        <f t="shared" ref="C10:O10" si="7">SUM(C11:C13)</f>
        <v>13176007.79</v>
      </c>
      <c r="D10" s="75">
        <f t="shared" si="7"/>
        <v>21488933.27</v>
      </c>
      <c r="E10" s="75">
        <f t="shared" si="7"/>
        <v>14988437.07</v>
      </c>
      <c r="F10" s="75">
        <f t="shared" si="7"/>
        <v>10031322.98</v>
      </c>
      <c r="G10" s="75">
        <f t="shared" si="7"/>
        <v>10405027.17</v>
      </c>
      <c r="H10" s="75">
        <f t="shared" si="7"/>
        <v>7377813.749</v>
      </c>
      <c r="I10" s="75">
        <f t="shared" si="7"/>
        <v>3507641.82</v>
      </c>
      <c r="J10" s="75">
        <f t="shared" si="7"/>
        <v>7294907.244</v>
      </c>
      <c r="K10" s="75">
        <f t="shared" si="7"/>
        <v>62657.49657</v>
      </c>
      <c r="L10" s="75">
        <f t="shared" si="7"/>
        <v>6727896.681</v>
      </c>
      <c r="M10" s="75">
        <f t="shared" si="7"/>
        <v>1489282.198</v>
      </c>
      <c r="N10" s="75">
        <f t="shared" si="7"/>
        <v>2371741.712</v>
      </c>
      <c r="O10" s="75">
        <f t="shared" si="7"/>
        <v>98921669.18</v>
      </c>
      <c r="Q10" s="69">
        <v>7293210.47974</v>
      </c>
      <c r="R10" s="69">
        <v>1.609100876971E7</v>
      </c>
      <c r="S10" s="69">
        <v>9298269.850620002</v>
      </c>
      <c r="T10" s="69">
        <v>4751039.413110001</v>
      </c>
      <c r="U10" s="69">
        <v>4765433.90097</v>
      </c>
      <c r="V10" s="69">
        <v>4144222.79853</v>
      </c>
      <c r="W10" s="69">
        <v>2262416.7996199997</v>
      </c>
      <c r="X10" s="69">
        <v>7277677.526319998</v>
      </c>
      <c r="Y10" s="69">
        <v>16491.427399999997</v>
      </c>
      <c r="Z10" s="69">
        <v>5178115.678710001</v>
      </c>
      <c r="AA10" s="69">
        <v>968549.2720799999</v>
      </c>
      <c r="AB10" s="69">
        <v>2332497.79613</v>
      </c>
      <c r="AC10" s="69">
        <v>6.437893371293999E7</v>
      </c>
    </row>
    <row r="11" ht="18.0" customHeight="1">
      <c r="A11" s="7"/>
      <c r="B11" s="17" t="s">
        <v>27</v>
      </c>
      <c r="C11" s="76">
        <f t="shared" ref="C11:O11" si="8">+Q9</f>
        <v>5882749.178</v>
      </c>
      <c r="D11" s="76">
        <f t="shared" si="8"/>
        <v>5397839.94</v>
      </c>
      <c r="E11" s="76">
        <f t="shared" si="8"/>
        <v>5689056.572</v>
      </c>
      <c r="F11" s="76">
        <f t="shared" si="8"/>
        <v>5278351.415</v>
      </c>
      <c r="G11" s="76">
        <f t="shared" si="8"/>
        <v>5638970.699</v>
      </c>
      <c r="H11" s="76">
        <f t="shared" si="8"/>
        <v>3233590.95</v>
      </c>
      <c r="I11" s="76">
        <f t="shared" si="8"/>
        <v>1244925.11</v>
      </c>
      <c r="J11" s="76">
        <f t="shared" si="8"/>
        <v>16193.53951</v>
      </c>
      <c r="K11" s="76">
        <f t="shared" si="8"/>
        <v>45905.18344</v>
      </c>
      <c r="L11" s="76">
        <f t="shared" si="8"/>
        <v>1549728.386</v>
      </c>
      <c r="M11" s="76">
        <f t="shared" si="8"/>
        <v>518334.3274</v>
      </c>
      <c r="N11" s="76">
        <f t="shared" si="8"/>
        <v>39194.00217</v>
      </c>
      <c r="O11" s="76">
        <f t="shared" si="8"/>
        <v>34534839.3</v>
      </c>
      <c r="Q11" s="69">
        <v>48.13189</v>
      </c>
      <c r="R11" s="69">
        <v>84.55835</v>
      </c>
      <c r="S11" s="69">
        <v>1110.65023</v>
      </c>
      <c r="T11" s="69">
        <v>1932.15034</v>
      </c>
      <c r="U11" s="69">
        <v>622.5686499999999</v>
      </c>
      <c r="V11" s="69">
        <v>0.0</v>
      </c>
      <c r="W11" s="69">
        <v>299.90987</v>
      </c>
      <c r="X11" s="69">
        <v>1036.1781400000002</v>
      </c>
      <c r="Y11" s="69">
        <v>260.88573</v>
      </c>
      <c r="Z11" s="69">
        <v>52.61612</v>
      </c>
      <c r="AA11" s="69">
        <v>2398.59879</v>
      </c>
      <c r="AB11" s="69">
        <v>49.913509999999995</v>
      </c>
      <c r="AC11" s="69">
        <v>7896.161620000001</v>
      </c>
    </row>
    <row r="12" ht="18.0" customHeight="1">
      <c r="A12" s="7"/>
      <c r="B12" s="17" t="s">
        <v>28</v>
      </c>
      <c r="C12" s="76">
        <f t="shared" ref="C12:O12" si="9">+Q10</f>
        <v>7293210.48</v>
      </c>
      <c r="D12" s="76">
        <f t="shared" si="9"/>
        <v>16091008.77</v>
      </c>
      <c r="E12" s="76">
        <f t="shared" si="9"/>
        <v>9298269.851</v>
      </c>
      <c r="F12" s="76">
        <f t="shared" si="9"/>
        <v>4751039.413</v>
      </c>
      <c r="G12" s="76">
        <f t="shared" si="9"/>
        <v>4765433.901</v>
      </c>
      <c r="H12" s="76">
        <f t="shared" si="9"/>
        <v>4144222.799</v>
      </c>
      <c r="I12" s="76">
        <f t="shared" si="9"/>
        <v>2262416.8</v>
      </c>
      <c r="J12" s="76">
        <f t="shared" si="9"/>
        <v>7277677.526</v>
      </c>
      <c r="K12" s="76">
        <f t="shared" si="9"/>
        <v>16491.4274</v>
      </c>
      <c r="L12" s="76">
        <f t="shared" si="9"/>
        <v>5178115.679</v>
      </c>
      <c r="M12" s="76">
        <f t="shared" si="9"/>
        <v>968549.2721</v>
      </c>
      <c r="N12" s="76">
        <f t="shared" si="9"/>
        <v>2332497.796</v>
      </c>
      <c r="O12" s="76">
        <f t="shared" si="9"/>
        <v>64378933.71</v>
      </c>
    </row>
    <row r="13" ht="20.25" customHeight="1">
      <c r="A13" s="7"/>
      <c r="B13" s="17" t="s">
        <v>419</v>
      </c>
      <c r="C13" s="76">
        <f t="shared" ref="C13:O13" si="10">+Q11</f>
        <v>48.13189</v>
      </c>
      <c r="D13" s="76">
        <f t="shared" si="10"/>
        <v>84.55835</v>
      </c>
      <c r="E13" s="76">
        <f t="shared" si="10"/>
        <v>1110.65023</v>
      </c>
      <c r="F13" s="76">
        <f t="shared" si="10"/>
        <v>1932.15034</v>
      </c>
      <c r="G13" s="76">
        <f t="shared" si="10"/>
        <v>622.56865</v>
      </c>
      <c r="H13" s="76">
        <f t="shared" si="10"/>
        <v>0</v>
      </c>
      <c r="I13" s="76">
        <f t="shared" si="10"/>
        <v>299.90987</v>
      </c>
      <c r="J13" s="76">
        <f t="shared" si="10"/>
        <v>1036.17814</v>
      </c>
      <c r="K13" s="76">
        <f t="shared" si="10"/>
        <v>260.88573</v>
      </c>
      <c r="L13" s="76">
        <f t="shared" si="10"/>
        <v>52.61612</v>
      </c>
      <c r="M13" s="76">
        <f t="shared" si="10"/>
        <v>2398.59879</v>
      </c>
      <c r="N13" s="76">
        <f t="shared" si="10"/>
        <v>49.91351</v>
      </c>
      <c r="O13" s="76">
        <f t="shared" si="10"/>
        <v>7896.16162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ht="30.0" customHeight="1">
      <c r="B15" s="10" t="s">
        <v>30</v>
      </c>
      <c r="C15" s="10" t="str">
        <f t="shared" ref="C15:O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BPR</v>
      </c>
      <c r="O15" s="10" t="str">
        <f t="shared" si="11"/>
        <v>TOTAL SISTEMA</v>
      </c>
    </row>
    <row r="16" ht="19.5" customHeight="1">
      <c r="B16" s="19" t="s">
        <v>420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</row>
    <row r="17" ht="19.5" customHeight="1">
      <c r="B17" s="26" t="s">
        <v>32</v>
      </c>
      <c r="C17" s="27">
        <f t="shared" ref="C17:O17" si="12">C16*C10</f>
        <v>382104.2259</v>
      </c>
      <c r="D17" s="27">
        <f t="shared" si="12"/>
        <v>623179.0648</v>
      </c>
      <c r="E17" s="27">
        <f t="shared" si="12"/>
        <v>434664.6751</v>
      </c>
      <c r="F17" s="27">
        <f t="shared" si="12"/>
        <v>290908.3664</v>
      </c>
      <c r="G17" s="27">
        <f t="shared" si="12"/>
        <v>301745.7879</v>
      </c>
      <c r="H17" s="27">
        <f t="shared" si="12"/>
        <v>213956.5987</v>
      </c>
      <c r="I17" s="27">
        <f t="shared" si="12"/>
        <v>101721.6128</v>
      </c>
      <c r="J17" s="27">
        <f t="shared" si="12"/>
        <v>211552.3101</v>
      </c>
      <c r="K17" s="27">
        <f t="shared" si="12"/>
        <v>1817.067401</v>
      </c>
      <c r="L17" s="27">
        <f t="shared" si="12"/>
        <v>195109.0037</v>
      </c>
      <c r="M17" s="27">
        <f t="shared" si="12"/>
        <v>43189.18375</v>
      </c>
      <c r="N17" s="27">
        <f t="shared" si="12"/>
        <v>68780.50964</v>
      </c>
      <c r="O17" s="27">
        <f t="shared" si="12"/>
        <v>2868728.406</v>
      </c>
    </row>
    <row r="18" ht="29.25" customHeight="1">
      <c r="B18" s="29" t="s">
        <v>421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</row>
    <row r="19" ht="21.0" customHeight="1">
      <c r="B19" s="26" t="s">
        <v>34</v>
      </c>
      <c r="C19" s="27">
        <f t="shared" ref="C19:O19" si="13">C9*C18</f>
        <v>439391.9017</v>
      </c>
      <c r="D19" s="27">
        <f t="shared" si="13"/>
        <v>847710.7718</v>
      </c>
      <c r="E19" s="27">
        <f t="shared" si="13"/>
        <v>480938.4721</v>
      </c>
      <c r="F19" s="27">
        <f t="shared" si="13"/>
        <v>327593.3595</v>
      </c>
      <c r="G19" s="27">
        <f t="shared" si="13"/>
        <v>253395.4032</v>
      </c>
      <c r="H19" s="27">
        <f t="shared" si="13"/>
        <v>220112.4674</v>
      </c>
      <c r="I19" s="27">
        <f t="shared" si="13"/>
        <v>84366.39616</v>
      </c>
      <c r="J19" s="27">
        <f t="shared" si="13"/>
        <v>256056.8638</v>
      </c>
      <c r="K19" s="27">
        <f t="shared" si="13"/>
        <v>2008.991481</v>
      </c>
      <c r="L19" s="27">
        <f t="shared" si="13"/>
        <v>179801.014</v>
      </c>
      <c r="M19" s="27">
        <f t="shared" si="13"/>
        <v>69926.85765</v>
      </c>
      <c r="N19" s="27">
        <f t="shared" si="13"/>
        <v>0</v>
      </c>
      <c r="O19" s="27">
        <f t="shared" si="13"/>
        <v>3161302.499</v>
      </c>
    </row>
    <row r="20" ht="31.5" customHeight="1">
      <c r="B20" s="29" t="s">
        <v>422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R20" s="32"/>
    </row>
    <row r="21" ht="20.25" customHeight="1">
      <c r="B21" s="26" t="s">
        <v>36</v>
      </c>
      <c r="C21" s="27">
        <f t="shared" ref="C21:O21" si="14">C20*C4</f>
        <v>1679861.748</v>
      </c>
      <c r="D21" s="27">
        <f t="shared" si="14"/>
        <v>2635179.781</v>
      </c>
      <c r="E21" s="27">
        <f t="shared" si="14"/>
        <v>2029246.465</v>
      </c>
      <c r="F21" s="27">
        <f t="shared" si="14"/>
        <v>1403248.829</v>
      </c>
      <c r="G21" s="27">
        <f t="shared" si="14"/>
        <v>1236835.129</v>
      </c>
      <c r="H21" s="27">
        <f t="shared" si="14"/>
        <v>987907.1681</v>
      </c>
      <c r="I21" s="27">
        <f t="shared" si="14"/>
        <v>694836.5943</v>
      </c>
      <c r="J21" s="27">
        <f t="shared" si="14"/>
        <v>1145849.999</v>
      </c>
      <c r="K21" s="27">
        <f t="shared" si="14"/>
        <v>10591.87856</v>
      </c>
      <c r="L21" s="27">
        <f t="shared" si="14"/>
        <v>1182273.48</v>
      </c>
      <c r="M21" s="27">
        <f t="shared" si="14"/>
        <v>254990.1913</v>
      </c>
      <c r="N21" s="27">
        <f t="shared" si="14"/>
        <v>530608.8797</v>
      </c>
      <c r="O21" s="27">
        <f t="shared" si="14"/>
        <v>13791430.14</v>
      </c>
    </row>
    <row r="22" ht="32.25" customHeight="1">
      <c r="B22" s="29" t="s">
        <v>423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ht="42.75" customHeight="1">
      <c r="B24" s="23" t="s">
        <v>39</v>
      </c>
      <c r="C24" s="23" t="str">
        <f t="shared" ref="C24:O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BPR</v>
      </c>
      <c r="O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ht="29.25" customHeight="1">
      <c r="B26" s="39" t="s">
        <v>41</v>
      </c>
      <c r="C26" s="27">
        <f t="shared" ref="C26:O26" si="16">C5-C21</f>
        <v>6321513.792</v>
      </c>
      <c r="D26" s="27">
        <f t="shared" si="16"/>
        <v>12589779.19</v>
      </c>
      <c r="E26" s="27">
        <f t="shared" si="16"/>
        <v>8622355.836</v>
      </c>
      <c r="F26" s="27">
        <f t="shared" si="16"/>
        <v>5259255.78</v>
      </c>
      <c r="G26" s="27">
        <f t="shared" si="16"/>
        <v>4787687.363</v>
      </c>
      <c r="H26" s="27">
        <f t="shared" si="16"/>
        <v>3064581.638</v>
      </c>
      <c r="I26" s="27">
        <f t="shared" si="16"/>
        <v>1879361.143</v>
      </c>
      <c r="J26" s="27">
        <f t="shared" si="16"/>
        <v>3573585.986</v>
      </c>
      <c r="K26" s="27">
        <f t="shared" si="16"/>
        <v>54609.101</v>
      </c>
      <c r="L26" s="27">
        <f t="shared" si="16"/>
        <v>3640264.13</v>
      </c>
      <c r="M26" s="27">
        <f t="shared" si="16"/>
        <v>441318.8943</v>
      </c>
      <c r="N26" s="27">
        <f t="shared" si="16"/>
        <v>451988.9887</v>
      </c>
      <c r="O26" s="27">
        <f t="shared" si="16"/>
        <v>50686301.84</v>
      </c>
    </row>
    <row r="27" ht="18.75" customHeight="1">
      <c r="B27" s="40" t="s">
        <v>42</v>
      </c>
      <c r="C27" s="41">
        <f t="shared" ref="C27:O27" si="17">C26/C17</f>
        <v>16.54395153</v>
      </c>
      <c r="D27" s="41">
        <f t="shared" si="17"/>
        <v>20.20250664</v>
      </c>
      <c r="E27" s="41">
        <f t="shared" si="17"/>
        <v>19.8367991</v>
      </c>
      <c r="F27" s="41">
        <f t="shared" si="17"/>
        <v>18.07873677</v>
      </c>
      <c r="G27" s="41">
        <f t="shared" si="17"/>
        <v>15.86662533</v>
      </c>
      <c r="H27" s="41">
        <f t="shared" si="17"/>
        <v>14.32337987</v>
      </c>
      <c r="I27" s="41">
        <f t="shared" si="17"/>
        <v>18.47553428</v>
      </c>
      <c r="J27" s="41">
        <f t="shared" si="17"/>
        <v>16.89220971</v>
      </c>
      <c r="K27" s="41">
        <f t="shared" si="17"/>
        <v>30.05342619</v>
      </c>
      <c r="L27" s="41">
        <f t="shared" si="17"/>
        <v>18.65759171</v>
      </c>
      <c r="M27" s="41">
        <f t="shared" si="17"/>
        <v>10.21827356</v>
      </c>
      <c r="N27" s="41">
        <f t="shared" si="17"/>
        <v>6.571469026</v>
      </c>
      <c r="O27" s="41">
        <f t="shared" si="17"/>
        <v>17.66856065</v>
      </c>
    </row>
    <row r="28" ht="18.75" customHeight="1">
      <c r="B28" s="40" t="s">
        <v>43</v>
      </c>
      <c r="C28" s="41">
        <f t="shared" ref="C28:O28" si="18">((C26)/C10)*100</f>
        <v>47.97745943</v>
      </c>
      <c r="D28" s="41">
        <f t="shared" si="18"/>
        <v>58.58726925</v>
      </c>
      <c r="E28" s="41">
        <f t="shared" si="18"/>
        <v>57.52671739</v>
      </c>
      <c r="F28" s="41">
        <f t="shared" si="18"/>
        <v>52.42833663</v>
      </c>
      <c r="G28" s="41">
        <f t="shared" si="18"/>
        <v>46.01321347</v>
      </c>
      <c r="H28" s="41">
        <f t="shared" si="18"/>
        <v>41.53780161</v>
      </c>
      <c r="I28" s="41">
        <f t="shared" si="18"/>
        <v>53.5790494</v>
      </c>
      <c r="J28" s="41">
        <f t="shared" si="18"/>
        <v>48.98740815</v>
      </c>
      <c r="K28" s="41">
        <f t="shared" si="18"/>
        <v>87.15493595</v>
      </c>
      <c r="L28" s="41">
        <f t="shared" si="18"/>
        <v>54.10701595</v>
      </c>
      <c r="M28" s="41">
        <f t="shared" si="18"/>
        <v>29.63299332</v>
      </c>
      <c r="N28" s="41">
        <f t="shared" si="18"/>
        <v>19.05726017</v>
      </c>
      <c r="O28" s="41">
        <f t="shared" si="18"/>
        <v>51.2388259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ht="28.5" customHeight="1">
      <c r="B30" s="39" t="s">
        <v>45</v>
      </c>
      <c r="C30" s="27">
        <f t="shared" ref="C30:O30" si="19">C6-(0.4*C7)+C19-C21</f>
        <v>1806726.701</v>
      </c>
      <c r="D30" s="27">
        <f t="shared" si="19"/>
        <v>6111337.202</v>
      </c>
      <c r="E30" s="27">
        <f t="shared" si="19"/>
        <v>977694.1296</v>
      </c>
      <c r="F30" s="27">
        <f t="shared" si="19"/>
        <v>1062748.615</v>
      </c>
      <c r="G30" s="27">
        <f t="shared" si="19"/>
        <v>1642643.637</v>
      </c>
      <c r="H30" s="27">
        <f t="shared" si="19"/>
        <v>1624770.491</v>
      </c>
      <c r="I30" s="27">
        <f t="shared" si="19"/>
        <v>297621.461</v>
      </c>
      <c r="J30" s="27">
        <f t="shared" si="19"/>
        <v>996497.8906</v>
      </c>
      <c r="K30" s="27">
        <f t="shared" si="19"/>
        <v>47635.10603</v>
      </c>
      <c r="L30" s="27">
        <f t="shared" si="19"/>
        <v>282091.7146</v>
      </c>
      <c r="M30" s="27">
        <f t="shared" si="19"/>
        <v>236567.5091</v>
      </c>
      <c r="N30" s="27">
        <f t="shared" si="19"/>
        <v>214699.2541</v>
      </c>
      <c r="O30" s="27">
        <f t="shared" si="19"/>
        <v>15301033.71</v>
      </c>
    </row>
    <row r="31" ht="18.75" customHeight="1">
      <c r="B31" s="40" t="s">
        <v>42</v>
      </c>
      <c r="C31" s="41">
        <f t="shared" ref="C31:O31" si="20">C30/C17</f>
        <v>4.728360951</v>
      </c>
      <c r="D31" s="41">
        <f t="shared" si="20"/>
        <v>9.806711341</v>
      </c>
      <c r="E31" s="41">
        <f t="shared" si="20"/>
        <v>2.249306616</v>
      </c>
      <c r="F31" s="41">
        <f t="shared" si="20"/>
        <v>3.653207463</v>
      </c>
      <c r="G31" s="41">
        <f t="shared" si="20"/>
        <v>5.443799723</v>
      </c>
      <c r="H31" s="41">
        <f t="shared" si="20"/>
        <v>7.593925595</v>
      </c>
      <c r="I31" s="41">
        <f t="shared" si="20"/>
        <v>2.925842925</v>
      </c>
      <c r="J31" s="41">
        <f t="shared" si="20"/>
        <v>4.71040893</v>
      </c>
      <c r="K31" s="41">
        <f t="shared" si="20"/>
        <v>26.2153765</v>
      </c>
      <c r="L31" s="41">
        <f t="shared" si="20"/>
        <v>1.445815976</v>
      </c>
      <c r="M31" s="41">
        <f t="shared" si="20"/>
        <v>5.477471177</v>
      </c>
      <c r="N31" s="41">
        <f t="shared" si="20"/>
        <v>3.121512987</v>
      </c>
      <c r="O31" s="41">
        <f t="shared" si="20"/>
        <v>5.333733817</v>
      </c>
    </row>
    <row r="32" ht="18.75" customHeight="1">
      <c r="B32" s="40" t="s">
        <v>43</v>
      </c>
      <c r="C32" s="41">
        <f t="shared" ref="C32:O32" si="21">((C30/C10)*100)</f>
        <v>13.71224676</v>
      </c>
      <c r="D32" s="41">
        <f t="shared" si="21"/>
        <v>28.43946289</v>
      </c>
      <c r="E32" s="41">
        <f t="shared" si="21"/>
        <v>6.522989187</v>
      </c>
      <c r="F32" s="41">
        <f t="shared" si="21"/>
        <v>10.59430164</v>
      </c>
      <c r="G32" s="41">
        <f t="shared" si="21"/>
        <v>15.7870192</v>
      </c>
      <c r="H32" s="41">
        <f t="shared" si="21"/>
        <v>22.02238423</v>
      </c>
      <c r="I32" s="41">
        <f t="shared" si="21"/>
        <v>8.484944482</v>
      </c>
      <c r="J32" s="41">
        <f t="shared" si="21"/>
        <v>13.6601859</v>
      </c>
      <c r="K32" s="41">
        <f t="shared" si="21"/>
        <v>76.02459185</v>
      </c>
      <c r="L32" s="41">
        <f t="shared" si="21"/>
        <v>4.19286633</v>
      </c>
      <c r="M32" s="41">
        <f t="shared" si="21"/>
        <v>15.88466641</v>
      </c>
      <c r="N32" s="41">
        <f t="shared" si="21"/>
        <v>9.052387664</v>
      </c>
      <c r="O32" s="41">
        <f t="shared" si="21"/>
        <v>15.46782807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A72" s="7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A78" s="7"/>
      <c r="B78" s="51" t="s">
        <v>48</v>
      </c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9" width="8.71"/>
    <col customWidth="1" min="10" max="10" width="16.29"/>
    <col customWidth="1" hidden="1" min="11" max="11" width="8.71"/>
    <col customWidth="1" min="12" max="13" width="8.71"/>
    <col customWidth="1" min="14" max="14" width="9.86"/>
    <col customWidth="1" min="15" max="15" width="19.71"/>
    <col customWidth="1" min="16" max="29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7.0" customHeight="1">
      <c r="A2" s="7"/>
      <c r="B2" s="8" t="s">
        <v>424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</row>
    <row r="4" ht="18.0" customHeight="1">
      <c r="A4" s="7"/>
      <c r="B4" s="12" t="s">
        <v>20</v>
      </c>
      <c r="C4" s="74">
        <v>3.539855166057001E7</v>
      </c>
      <c r="D4" s="74">
        <v>5.3938826164359994E7</v>
      </c>
      <c r="E4" s="74">
        <v>4.3013281751040004E7</v>
      </c>
      <c r="F4" s="74">
        <v>3.0397399980989993E7</v>
      </c>
      <c r="G4" s="74">
        <v>2.611148515627E7</v>
      </c>
      <c r="H4" s="74">
        <v>2.139272924976E7</v>
      </c>
      <c r="I4" s="74">
        <v>1.4999205057210004E7</v>
      </c>
      <c r="J4" s="74">
        <v>2.451662392913E7</v>
      </c>
      <c r="K4" s="74">
        <v>235009.80623999998</v>
      </c>
      <c r="L4" s="74">
        <v>2.520161295383E7</v>
      </c>
      <c r="M4" s="74">
        <v>5386400.985630001</v>
      </c>
      <c r="N4" s="74">
        <v>1.1330181285069995E7</v>
      </c>
      <c r="O4" s="74">
        <v>2.919213079801E8</v>
      </c>
      <c r="Q4" s="64">
        <v>3.539855166057001E7</v>
      </c>
      <c r="R4" s="13">
        <v>5.3938826164359994E7</v>
      </c>
      <c r="S4" s="13">
        <v>4.3013281751040004E7</v>
      </c>
      <c r="T4" s="13">
        <v>3.0397399980989993E7</v>
      </c>
      <c r="U4" s="13">
        <v>2.611148515627E7</v>
      </c>
      <c r="V4" s="13">
        <v>2.139272924976E7</v>
      </c>
      <c r="W4" s="13">
        <v>1.4999205057210004E7</v>
      </c>
      <c r="X4" s="13">
        <v>2.451662392913E7</v>
      </c>
      <c r="Y4" s="13">
        <v>235009.80623999998</v>
      </c>
      <c r="Z4" s="13">
        <v>2.520161295383E7</v>
      </c>
      <c r="AA4" s="13">
        <v>5386400.985630001</v>
      </c>
      <c r="AB4" s="13">
        <v>1.1330181285069995E7</v>
      </c>
      <c r="AC4" s="13">
        <v>2.919213079801E8</v>
      </c>
    </row>
    <row r="5" ht="18.0" customHeight="1">
      <c r="A5" s="7"/>
      <c r="B5" s="12" t="s">
        <v>21</v>
      </c>
      <c r="C5" s="75">
        <f t="shared" ref="C5:O5" si="1">C6+C8-(C7*0.4)-(C9*0.3)</f>
        <v>7712326.296</v>
      </c>
      <c r="D5" s="75">
        <f t="shared" si="1"/>
        <v>13659047.47</v>
      </c>
      <c r="E5" s="75">
        <f t="shared" si="1"/>
        <v>10374239.37</v>
      </c>
      <c r="F5" s="75">
        <f t="shared" si="1"/>
        <v>7090937.915</v>
      </c>
      <c r="G5" s="75">
        <f t="shared" si="1"/>
        <v>5802939.356</v>
      </c>
      <c r="H5" s="75">
        <f t="shared" si="1"/>
        <v>4220459.871</v>
      </c>
      <c r="I5" s="75">
        <f t="shared" si="1"/>
        <v>2591587.442</v>
      </c>
      <c r="J5" s="75">
        <f t="shared" si="1"/>
        <v>4703766.125</v>
      </c>
      <c r="K5" s="75">
        <f t="shared" si="1"/>
        <v>68568.44164</v>
      </c>
      <c r="L5" s="75">
        <f t="shared" si="1"/>
        <v>4738810.108</v>
      </c>
      <c r="M5" s="75">
        <f t="shared" si="1"/>
        <v>658471.0894</v>
      </c>
      <c r="N5" s="75">
        <f t="shared" si="1"/>
        <v>1003912.812</v>
      </c>
      <c r="O5" s="75">
        <f t="shared" si="1"/>
        <v>62625066.3</v>
      </c>
      <c r="Q5" s="13">
        <v>3670631.0398500003</v>
      </c>
      <c r="R5" s="13">
        <v>7958786.814340001</v>
      </c>
      <c r="S5" s="13">
        <v>2886652.77391</v>
      </c>
      <c r="T5" s="13">
        <v>3588447.68418</v>
      </c>
      <c r="U5" s="13">
        <v>3267698.39187</v>
      </c>
      <c r="V5" s="13">
        <v>3390262.01403</v>
      </c>
      <c r="W5" s="13">
        <v>1215646.53899</v>
      </c>
      <c r="X5" s="13">
        <v>2471147.53381</v>
      </c>
      <c r="Y5" s="13">
        <v>83448.96988</v>
      </c>
      <c r="Z5" s="13">
        <v>1759461.3996499998</v>
      </c>
      <c r="AA5" s="13">
        <v>580937.7601399999</v>
      </c>
      <c r="AB5" s="13">
        <v>834215.17045</v>
      </c>
      <c r="AC5" s="13">
        <v>3.1707336091099996E7</v>
      </c>
    </row>
    <row r="6" ht="18.0" customHeight="1">
      <c r="A6" s="7"/>
      <c r="B6" s="17" t="s">
        <v>22</v>
      </c>
      <c r="C6" s="76">
        <v>3670631.0398500003</v>
      </c>
      <c r="D6" s="76">
        <v>7958786.814340001</v>
      </c>
      <c r="E6" s="76">
        <v>2886652.77391</v>
      </c>
      <c r="F6" s="76">
        <v>3588447.68418</v>
      </c>
      <c r="G6" s="76">
        <v>3267698.39187</v>
      </c>
      <c r="H6" s="76">
        <v>3390262.01403</v>
      </c>
      <c r="I6" s="76">
        <v>1215646.53899</v>
      </c>
      <c r="J6" s="76">
        <v>2471147.53381</v>
      </c>
      <c r="K6" s="76">
        <v>83448.96988</v>
      </c>
      <c r="L6" s="76">
        <v>1759461.3996499998</v>
      </c>
      <c r="M6" s="76">
        <v>580937.7601399999</v>
      </c>
      <c r="N6" s="76">
        <v>834215.17045</v>
      </c>
      <c r="O6" s="76">
        <v>3.1707336091099996E7</v>
      </c>
      <c r="Q6" s="13">
        <v>2293641.82304</v>
      </c>
      <c r="R6" s="13">
        <v>4554380.645610001</v>
      </c>
      <c r="S6" s="13">
        <v>1663194.03722</v>
      </c>
      <c r="T6" s="13">
        <v>2567068.8144</v>
      </c>
      <c r="U6" s="13">
        <v>2119739.01026</v>
      </c>
      <c r="V6" s="13">
        <v>2144721.94313</v>
      </c>
      <c r="W6" s="13">
        <v>682835.24989</v>
      </c>
      <c r="X6" s="13">
        <v>1495276.4433600002</v>
      </c>
      <c r="Y6" s="13">
        <v>59626.1954</v>
      </c>
      <c r="Z6" s="13">
        <v>1154026.11608</v>
      </c>
      <c r="AA6" s="13">
        <v>398150.39334999997</v>
      </c>
      <c r="AB6" s="13">
        <v>283730.0</v>
      </c>
      <c r="AC6" s="13">
        <v>1.9416390671740003E7</v>
      </c>
    </row>
    <row r="7" ht="18.0" customHeight="1">
      <c r="A7" s="7"/>
      <c r="B7" s="19" t="s">
        <v>23</v>
      </c>
      <c r="C7" s="76">
        <v>2293641.82304</v>
      </c>
      <c r="D7" s="76">
        <v>4554380.645610001</v>
      </c>
      <c r="E7" s="76">
        <v>1663194.03722</v>
      </c>
      <c r="F7" s="76">
        <v>2567068.8144</v>
      </c>
      <c r="G7" s="76">
        <v>2119739.01026</v>
      </c>
      <c r="H7" s="76">
        <v>2144721.94313</v>
      </c>
      <c r="I7" s="76">
        <v>682835.24989</v>
      </c>
      <c r="J7" s="76">
        <v>1495276.4433600002</v>
      </c>
      <c r="K7" s="76">
        <v>59626.1954</v>
      </c>
      <c r="L7" s="76">
        <v>1154026.11608</v>
      </c>
      <c r="M7" s="76">
        <v>398150.39334999997</v>
      </c>
      <c r="N7" s="76">
        <v>283730.0</v>
      </c>
      <c r="O7" s="76">
        <v>1.9416390671740003E7</v>
      </c>
      <c r="Q7" s="13">
        <v>5146429.194190001</v>
      </c>
      <c r="R7" s="13">
        <v>7881675.105029999</v>
      </c>
      <c r="S7" s="13">
        <v>8383978.16834</v>
      </c>
      <c r="T7" s="13">
        <v>4672091.709190001</v>
      </c>
      <c r="U7" s="13">
        <v>3495299.612399999</v>
      </c>
      <c r="V7" s="13">
        <v>1786585.9069100004</v>
      </c>
      <c r="W7" s="13">
        <v>1686466.1923899997</v>
      </c>
      <c r="X7" s="13">
        <v>2957798.02475</v>
      </c>
      <c r="Y7" s="13">
        <v>9824.09316</v>
      </c>
      <c r="Z7" s="13">
        <v>3559221.80131</v>
      </c>
      <c r="AA7" s="13">
        <v>261987.76681999996</v>
      </c>
      <c r="AB7" s="13">
        <v>291025.04988</v>
      </c>
      <c r="AC7" s="13">
        <v>4.013238262437E7</v>
      </c>
    </row>
    <row r="8" ht="18.0" customHeight="1">
      <c r="A8" s="7"/>
      <c r="B8" s="17" t="s">
        <v>24</v>
      </c>
      <c r="C8" s="76">
        <v>5146429.194190001</v>
      </c>
      <c r="D8" s="76">
        <v>7881675.105029999</v>
      </c>
      <c r="E8" s="76">
        <v>8383978.16834</v>
      </c>
      <c r="F8" s="76">
        <v>4672091.709190001</v>
      </c>
      <c r="G8" s="76">
        <v>3495299.612399999</v>
      </c>
      <c r="H8" s="76">
        <v>1786585.9069100004</v>
      </c>
      <c r="I8" s="76">
        <v>1686466.1923899997</v>
      </c>
      <c r="J8" s="76">
        <v>2957798.02475</v>
      </c>
      <c r="K8" s="76">
        <v>9824.09316</v>
      </c>
      <c r="L8" s="76">
        <v>3559221.80131</v>
      </c>
      <c r="M8" s="76">
        <v>261987.76681999996</v>
      </c>
      <c r="N8" s="76">
        <v>291025.04988</v>
      </c>
      <c r="O8" s="76">
        <v>4.013238262437E7</v>
      </c>
      <c r="Q8" s="13">
        <v>624257.3620300001</v>
      </c>
      <c r="R8" s="13">
        <v>1198873.9590099996</v>
      </c>
      <c r="S8" s="13">
        <v>770379.8540400001</v>
      </c>
      <c r="T8" s="13">
        <v>475913.175</v>
      </c>
      <c r="U8" s="13">
        <v>373876.81516</v>
      </c>
      <c r="V8" s="13">
        <v>328330.90831</v>
      </c>
      <c r="W8" s="13">
        <v>124637.29907000001</v>
      </c>
      <c r="X8" s="13">
        <v>423562.85347</v>
      </c>
      <c r="Y8" s="13">
        <v>2847.14412</v>
      </c>
      <c r="Z8" s="13">
        <v>394208.8226</v>
      </c>
      <c r="AA8" s="13">
        <v>83980.9341</v>
      </c>
      <c r="AB8" s="13">
        <v>26118.02641</v>
      </c>
      <c r="AC8" s="13">
        <v>4826987.1533200005</v>
      </c>
    </row>
    <row r="9" ht="18.0" customHeight="1">
      <c r="A9" s="7"/>
      <c r="B9" s="19" t="s">
        <v>25</v>
      </c>
      <c r="C9" s="76">
        <v>624257.3620300001</v>
      </c>
      <c r="D9" s="76">
        <v>1198873.9590099996</v>
      </c>
      <c r="E9" s="76">
        <v>770379.8540400001</v>
      </c>
      <c r="F9" s="76">
        <v>475913.175</v>
      </c>
      <c r="G9" s="76">
        <v>373876.81516</v>
      </c>
      <c r="H9" s="76">
        <v>328330.90831</v>
      </c>
      <c r="I9" s="76">
        <v>124637.29907000001</v>
      </c>
      <c r="J9" s="76">
        <v>423562.85347</v>
      </c>
      <c r="K9" s="76">
        <v>2847.14412</v>
      </c>
      <c r="L9" s="76">
        <v>394208.8226</v>
      </c>
      <c r="M9" s="76">
        <v>83980.9341</v>
      </c>
      <c r="N9" s="76">
        <v>26118.02641</v>
      </c>
      <c r="O9" s="76">
        <v>4826987.1533200005</v>
      </c>
    </row>
    <row r="10" ht="18.0" customHeight="1">
      <c r="A10" s="7"/>
      <c r="B10" s="12" t="s">
        <v>26</v>
      </c>
      <c r="C10" s="75">
        <f t="shared" ref="C10:O10" si="2">SUM(C11:C13)</f>
        <v>12835930.51</v>
      </c>
      <c r="D10" s="75">
        <f t="shared" si="2"/>
        <v>19525200.79</v>
      </c>
      <c r="E10" s="75">
        <f t="shared" si="2"/>
        <v>14652067.26</v>
      </c>
      <c r="F10" s="75">
        <f t="shared" si="2"/>
        <v>10657431.7</v>
      </c>
      <c r="G10" s="75">
        <f t="shared" si="2"/>
        <v>10162551.06</v>
      </c>
      <c r="H10" s="75">
        <f t="shared" si="2"/>
        <v>7560148.863</v>
      </c>
      <c r="I10" s="75">
        <f t="shared" si="2"/>
        <v>3687993.643</v>
      </c>
      <c r="J10" s="75">
        <f t="shared" si="2"/>
        <v>7371358.338</v>
      </c>
      <c r="K10" s="75">
        <f t="shared" si="2"/>
        <v>69403.48063</v>
      </c>
      <c r="L10" s="75">
        <f t="shared" si="2"/>
        <v>6502745.272</v>
      </c>
      <c r="M10" s="75">
        <f t="shared" si="2"/>
        <v>1471317.504</v>
      </c>
      <c r="N10" s="75">
        <f t="shared" si="2"/>
        <v>2357078.552</v>
      </c>
      <c r="O10" s="75">
        <f t="shared" si="2"/>
        <v>96853226.97</v>
      </c>
      <c r="R10" s="52"/>
    </row>
    <row r="11" ht="18.0" customHeight="1">
      <c r="A11" s="7"/>
      <c r="B11" s="17" t="s">
        <v>27</v>
      </c>
      <c r="C11" s="76">
        <v>5747759.434579999</v>
      </c>
      <c r="D11" s="76">
        <v>5467656.874910002</v>
      </c>
      <c r="E11" s="76">
        <v>5440650.469120002</v>
      </c>
      <c r="F11" s="76">
        <v>5977607.355659999</v>
      </c>
      <c r="G11" s="76">
        <v>5604137.786129998</v>
      </c>
      <c r="H11" s="76">
        <v>3339351.56005</v>
      </c>
      <c r="I11" s="76">
        <v>1359882.1939100004</v>
      </c>
      <c r="J11" s="76">
        <v>12300.65518</v>
      </c>
      <c r="K11" s="76">
        <v>53318.00956999999</v>
      </c>
      <c r="L11" s="76">
        <v>1347391.0019499997</v>
      </c>
      <c r="M11" s="76">
        <v>513524.80792000005</v>
      </c>
      <c r="N11" s="76">
        <v>40100.439660000004</v>
      </c>
      <c r="O11" s="76">
        <v>3.490368058864E7</v>
      </c>
    </row>
    <row r="12" ht="18.0" customHeight="1">
      <c r="A12" s="7"/>
      <c r="B12" s="17" t="s">
        <v>28</v>
      </c>
      <c r="C12" s="76">
        <v>7088171.07969</v>
      </c>
      <c r="D12" s="76">
        <v>1.4057459355290001E7</v>
      </c>
      <c r="E12" s="76">
        <v>9210079.35272</v>
      </c>
      <c r="F12" s="76">
        <v>4677891.831110001</v>
      </c>
      <c r="G12" s="76">
        <v>4557694.87017</v>
      </c>
      <c r="H12" s="76">
        <v>4220797.302560001</v>
      </c>
      <c r="I12" s="76">
        <v>2327811.53681</v>
      </c>
      <c r="J12" s="76">
        <v>7359007.52301</v>
      </c>
      <c r="K12" s="76">
        <v>16073.394299999998</v>
      </c>
      <c r="L12" s="76">
        <v>5155350.57649</v>
      </c>
      <c r="M12" s="76">
        <v>956462.06112</v>
      </c>
      <c r="N12" s="76">
        <v>2316953.6431899997</v>
      </c>
      <c r="O12" s="76">
        <v>6.194375252646E7</v>
      </c>
    </row>
    <row r="13" ht="20.25" customHeight="1">
      <c r="A13" s="7"/>
      <c r="B13" s="17" t="s">
        <v>425</v>
      </c>
      <c r="C13" s="76">
        <v>0.0</v>
      </c>
      <c r="D13" s="76">
        <v>84.55897</v>
      </c>
      <c r="E13" s="76">
        <v>1337.43406</v>
      </c>
      <c r="F13" s="76">
        <v>1932.50834</v>
      </c>
      <c r="G13" s="76">
        <v>718.40751</v>
      </c>
      <c r="H13" s="76">
        <v>0.0</v>
      </c>
      <c r="I13" s="76">
        <v>299.91234000000003</v>
      </c>
      <c r="J13" s="76">
        <v>50.15958</v>
      </c>
      <c r="K13" s="76">
        <v>12.07676</v>
      </c>
      <c r="L13" s="76">
        <v>3.69339</v>
      </c>
      <c r="M13" s="76">
        <v>1330.63525</v>
      </c>
      <c r="N13" s="76">
        <v>24.46932</v>
      </c>
      <c r="O13" s="76">
        <v>5793.85552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ht="30.0" customHeight="1">
      <c r="B15" s="10" t="s">
        <v>30</v>
      </c>
      <c r="C15" s="10" t="str">
        <f t="shared" ref="C15:O15" si="3">C3</f>
        <v>BNB</v>
      </c>
      <c r="D15" s="10" t="str">
        <f t="shared" si="3"/>
        <v>BUN</v>
      </c>
      <c r="E15" s="10" t="str">
        <f t="shared" si="3"/>
        <v>BME</v>
      </c>
      <c r="F15" s="10" t="str">
        <f t="shared" si="3"/>
        <v>BIS</v>
      </c>
      <c r="G15" s="10" t="str">
        <f t="shared" si="3"/>
        <v>BCR</v>
      </c>
      <c r="H15" s="10" t="str">
        <f t="shared" si="3"/>
        <v>BGA</v>
      </c>
      <c r="I15" s="10" t="str">
        <f t="shared" si="3"/>
        <v>BEC</v>
      </c>
      <c r="J15" s="10" t="str">
        <f t="shared" si="3"/>
        <v>BSO</v>
      </c>
      <c r="K15" s="10" t="str">
        <f t="shared" si="3"/>
        <v>BNA</v>
      </c>
      <c r="L15" s="10" t="str">
        <f t="shared" si="3"/>
        <v>BIE</v>
      </c>
      <c r="M15" s="10" t="str">
        <f t="shared" si="3"/>
        <v>BFO</v>
      </c>
      <c r="N15" s="10" t="str">
        <f t="shared" si="3"/>
        <v>BPR</v>
      </c>
      <c r="O15" s="10" t="str">
        <f t="shared" si="3"/>
        <v>TOTAL SISTEMA</v>
      </c>
    </row>
    <row r="16" ht="19.5" customHeight="1">
      <c r="B16" s="19" t="s">
        <v>426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</row>
    <row r="17" ht="19.5" customHeight="1">
      <c r="B17" s="26" t="s">
        <v>32</v>
      </c>
      <c r="C17" s="27">
        <f t="shared" ref="C17:O17" si="4">C16*C10</f>
        <v>372241.9849</v>
      </c>
      <c r="D17" s="27">
        <f t="shared" si="4"/>
        <v>566230.8229</v>
      </c>
      <c r="E17" s="27">
        <f t="shared" si="4"/>
        <v>424909.9504</v>
      </c>
      <c r="F17" s="27">
        <f t="shared" si="4"/>
        <v>309065.5192</v>
      </c>
      <c r="G17" s="27">
        <f t="shared" si="4"/>
        <v>294713.9809</v>
      </c>
      <c r="H17" s="27">
        <f t="shared" si="4"/>
        <v>219244.317</v>
      </c>
      <c r="I17" s="27">
        <f t="shared" si="4"/>
        <v>106951.8156</v>
      </c>
      <c r="J17" s="27">
        <f t="shared" si="4"/>
        <v>213769.3918</v>
      </c>
      <c r="K17" s="27">
        <f t="shared" si="4"/>
        <v>2012.700938</v>
      </c>
      <c r="L17" s="27">
        <f t="shared" si="4"/>
        <v>188579.6129</v>
      </c>
      <c r="M17" s="27">
        <f t="shared" si="4"/>
        <v>42668.20762</v>
      </c>
      <c r="N17" s="27">
        <f t="shared" si="4"/>
        <v>68355.27801</v>
      </c>
      <c r="O17" s="27">
        <f t="shared" si="4"/>
        <v>2808743.582</v>
      </c>
    </row>
    <row r="18" ht="29.25" customHeight="1">
      <c r="B18" s="29" t="s">
        <v>427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</row>
    <row r="19" ht="21.0" customHeight="1">
      <c r="B19" s="26" t="s">
        <v>34</v>
      </c>
      <c r="C19" s="27">
        <f t="shared" ref="C19:O19" si="5">C9*C18</f>
        <v>436980.1534</v>
      </c>
      <c r="D19" s="27">
        <f t="shared" si="5"/>
        <v>839211.7713</v>
      </c>
      <c r="E19" s="27">
        <f t="shared" si="5"/>
        <v>539265.8978</v>
      </c>
      <c r="F19" s="27">
        <f t="shared" si="5"/>
        <v>333139.2225</v>
      </c>
      <c r="G19" s="27">
        <f t="shared" si="5"/>
        <v>261713.7706</v>
      </c>
      <c r="H19" s="27">
        <f t="shared" si="5"/>
        <v>229831.6358</v>
      </c>
      <c r="I19" s="27">
        <f t="shared" si="5"/>
        <v>87246.10935</v>
      </c>
      <c r="J19" s="27">
        <f t="shared" si="5"/>
        <v>296493.9974</v>
      </c>
      <c r="K19" s="27">
        <f t="shared" si="5"/>
        <v>1993.000884</v>
      </c>
      <c r="L19" s="27">
        <f t="shared" si="5"/>
        <v>275946.1758</v>
      </c>
      <c r="M19" s="27">
        <f t="shared" si="5"/>
        <v>58786.65387</v>
      </c>
      <c r="N19" s="27">
        <f t="shared" si="5"/>
        <v>18282.61849</v>
      </c>
      <c r="O19" s="27">
        <f t="shared" si="5"/>
        <v>3378891.007</v>
      </c>
    </row>
    <row r="20" ht="31.5" customHeight="1">
      <c r="B20" s="29" t="s">
        <v>428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R20" s="32"/>
    </row>
    <row r="21" ht="20.25" customHeight="1">
      <c r="B21" s="26" t="s">
        <v>36</v>
      </c>
      <c r="C21" s="27">
        <f t="shared" ref="C21:O21" si="6">C20*C4</f>
        <v>1663731.928</v>
      </c>
      <c r="D21" s="27">
        <f t="shared" si="6"/>
        <v>2535124.83</v>
      </c>
      <c r="E21" s="27">
        <f t="shared" si="6"/>
        <v>2021624.242</v>
      </c>
      <c r="F21" s="27">
        <f t="shared" si="6"/>
        <v>1428677.799</v>
      </c>
      <c r="G21" s="27">
        <f t="shared" si="6"/>
        <v>1227239.802</v>
      </c>
      <c r="H21" s="27">
        <f t="shared" si="6"/>
        <v>1005458.275</v>
      </c>
      <c r="I21" s="27">
        <f t="shared" si="6"/>
        <v>704962.6377</v>
      </c>
      <c r="J21" s="27">
        <f t="shared" si="6"/>
        <v>1152281.325</v>
      </c>
      <c r="K21" s="27">
        <f t="shared" si="6"/>
        <v>11045.46089</v>
      </c>
      <c r="L21" s="27">
        <f t="shared" si="6"/>
        <v>1184475.809</v>
      </c>
      <c r="M21" s="27">
        <f t="shared" si="6"/>
        <v>253160.8463</v>
      </c>
      <c r="N21" s="27">
        <f t="shared" si="6"/>
        <v>532518.5204</v>
      </c>
      <c r="O21" s="27">
        <f t="shared" si="6"/>
        <v>13720301.48</v>
      </c>
    </row>
    <row r="22" ht="32.25" customHeight="1">
      <c r="B22" s="29" t="s">
        <v>429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ht="42.75" customHeight="1">
      <c r="B24" s="23" t="s">
        <v>39</v>
      </c>
      <c r="C24" s="23" t="str">
        <f t="shared" ref="C24:O24" si="7">C3</f>
        <v>BNB</v>
      </c>
      <c r="D24" s="23" t="str">
        <f t="shared" si="7"/>
        <v>BUN</v>
      </c>
      <c r="E24" s="23" t="str">
        <f t="shared" si="7"/>
        <v>BME</v>
      </c>
      <c r="F24" s="23" t="str">
        <f t="shared" si="7"/>
        <v>BIS</v>
      </c>
      <c r="G24" s="23" t="str">
        <f t="shared" si="7"/>
        <v>BCR</v>
      </c>
      <c r="H24" s="23" t="str">
        <f t="shared" si="7"/>
        <v>BGA</v>
      </c>
      <c r="I24" s="23" t="str">
        <f t="shared" si="7"/>
        <v>BEC</v>
      </c>
      <c r="J24" s="23" t="str">
        <f t="shared" si="7"/>
        <v>BSO</v>
      </c>
      <c r="K24" s="23" t="str">
        <f t="shared" si="7"/>
        <v>BNA</v>
      </c>
      <c r="L24" s="23" t="str">
        <f t="shared" si="7"/>
        <v>BIE</v>
      </c>
      <c r="M24" s="23" t="str">
        <f t="shared" si="7"/>
        <v>BFO</v>
      </c>
      <c r="N24" s="23" t="str">
        <f t="shared" si="7"/>
        <v>BPR</v>
      </c>
      <c r="O24" s="23" t="str">
        <f t="shared" si="7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ht="29.25" customHeight="1">
      <c r="B26" s="39" t="s">
        <v>41</v>
      </c>
      <c r="C26" s="27">
        <f t="shared" ref="C26:O26" si="8">C5-C21</f>
        <v>6048594.368</v>
      </c>
      <c r="D26" s="27">
        <f t="shared" si="8"/>
        <v>11123922.64</v>
      </c>
      <c r="E26" s="27">
        <f t="shared" si="8"/>
        <v>8352615.129</v>
      </c>
      <c r="F26" s="27">
        <f t="shared" si="8"/>
        <v>5662260.116</v>
      </c>
      <c r="G26" s="27">
        <f t="shared" si="8"/>
        <v>4575699.553</v>
      </c>
      <c r="H26" s="27">
        <f t="shared" si="8"/>
        <v>3215001.596</v>
      </c>
      <c r="I26" s="27">
        <f t="shared" si="8"/>
        <v>1886624.804</v>
      </c>
      <c r="J26" s="27">
        <f t="shared" si="8"/>
        <v>3551484.801</v>
      </c>
      <c r="K26" s="27">
        <f t="shared" si="8"/>
        <v>57522.98075</v>
      </c>
      <c r="L26" s="27">
        <f t="shared" si="8"/>
        <v>3554334.299</v>
      </c>
      <c r="M26" s="27">
        <f t="shared" si="8"/>
        <v>405310.2431</v>
      </c>
      <c r="N26" s="27">
        <f t="shared" si="8"/>
        <v>471394.292</v>
      </c>
      <c r="O26" s="27">
        <f t="shared" si="8"/>
        <v>48904764.83</v>
      </c>
    </row>
    <row r="27" ht="18.75" customHeight="1">
      <c r="B27" s="40" t="s">
        <v>42</v>
      </c>
      <c r="C27" s="41">
        <f t="shared" ref="C27:O27" si="9">C26/C17</f>
        <v>16.24909229</v>
      </c>
      <c r="D27" s="41">
        <f t="shared" si="9"/>
        <v>19.64556183</v>
      </c>
      <c r="E27" s="41">
        <f t="shared" si="9"/>
        <v>19.6573771</v>
      </c>
      <c r="F27" s="41">
        <f t="shared" si="9"/>
        <v>18.32058177</v>
      </c>
      <c r="G27" s="41">
        <f t="shared" si="9"/>
        <v>15.52589918</v>
      </c>
      <c r="H27" s="41">
        <f t="shared" si="9"/>
        <v>14.66401337</v>
      </c>
      <c r="I27" s="41">
        <f t="shared" si="9"/>
        <v>17.63995116</v>
      </c>
      <c r="J27" s="41">
        <f t="shared" si="9"/>
        <v>16.61362635</v>
      </c>
      <c r="K27" s="41">
        <f t="shared" si="9"/>
        <v>28.57999401</v>
      </c>
      <c r="L27" s="41">
        <f t="shared" si="9"/>
        <v>18.84792446</v>
      </c>
      <c r="M27" s="41">
        <f t="shared" si="9"/>
        <v>9.49911575</v>
      </c>
      <c r="N27" s="41">
        <f t="shared" si="9"/>
        <v>6.896238384</v>
      </c>
      <c r="O27" s="41">
        <f t="shared" si="9"/>
        <v>17.41161605</v>
      </c>
    </row>
    <row r="28" ht="18.75" customHeight="1">
      <c r="B28" s="40" t="s">
        <v>43</v>
      </c>
      <c r="C28" s="41">
        <f t="shared" ref="C28:O28" si="10">((C26)/C10)*100</f>
        <v>47.12236765</v>
      </c>
      <c r="D28" s="41">
        <f t="shared" si="10"/>
        <v>56.97212932</v>
      </c>
      <c r="E28" s="41">
        <f t="shared" si="10"/>
        <v>57.00639359</v>
      </c>
      <c r="F28" s="41">
        <f t="shared" si="10"/>
        <v>53.12968713</v>
      </c>
      <c r="G28" s="41">
        <f t="shared" si="10"/>
        <v>45.02510762</v>
      </c>
      <c r="H28" s="41">
        <f t="shared" si="10"/>
        <v>42.52563878</v>
      </c>
      <c r="I28" s="41">
        <f t="shared" si="10"/>
        <v>51.15585835</v>
      </c>
      <c r="J28" s="41">
        <f t="shared" si="10"/>
        <v>48.17951642</v>
      </c>
      <c r="K28" s="41">
        <f t="shared" si="10"/>
        <v>82.88198262</v>
      </c>
      <c r="L28" s="41">
        <f t="shared" si="10"/>
        <v>54.65898094</v>
      </c>
      <c r="M28" s="41">
        <f t="shared" si="10"/>
        <v>27.54743567</v>
      </c>
      <c r="N28" s="41">
        <f t="shared" si="10"/>
        <v>19.99909131</v>
      </c>
      <c r="O28" s="41">
        <f t="shared" si="10"/>
        <v>50.49368654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ht="28.5" customHeight="1">
      <c r="B30" s="39" t="s">
        <v>45</v>
      </c>
      <c r="C30" s="27">
        <f t="shared" ref="C30:O30" si="11">C6-(0.4*C7)+C19-C21</f>
        <v>1526422.536</v>
      </c>
      <c r="D30" s="27">
        <f t="shared" si="11"/>
        <v>4441121.498</v>
      </c>
      <c r="E30" s="27">
        <f t="shared" si="11"/>
        <v>739016.8146</v>
      </c>
      <c r="F30" s="27">
        <f t="shared" si="11"/>
        <v>1466081.582</v>
      </c>
      <c r="G30" s="27">
        <f t="shared" si="11"/>
        <v>1454276.756</v>
      </c>
      <c r="H30" s="27">
        <f t="shared" si="11"/>
        <v>1756746.598</v>
      </c>
      <c r="I30" s="27">
        <f t="shared" si="11"/>
        <v>324795.9107</v>
      </c>
      <c r="J30" s="27">
        <f t="shared" si="11"/>
        <v>1017249.629</v>
      </c>
      <c r="K30" s="27">
        <f t="shared" si="11"/>
        <v>50546.03171</v>
      </c>
      <c r="L30" s="27">
        <f t="shared" si="11"/>
        <v>389321.3202</v>
      </c>
      <c r="M30" s="27">
        <f t="shared" si="11"/>
        <v>227303.4103</v>
      </c>
      <c r="N30" s="27">
        <f t="shared" si="11"/>
        <v>206487.2685</v>
      </c>
      <c r="O30" s="27">
        <f t="shared" si="11"/>
        <v>13599369.35</v>
      </c>
    </row>
    <row r="31" ht="18.75" customHeight="1">
      <c r="B31" s="40" t="s">
        <v>42</v>
      </c>
      <c r="C31" s="41">
        <f t="shared" ref="C31:O31" si="12">C30/C17</f>
        <v>4.100618946</v>
      </c>
      <c r="D31" s="41">
        <f t="shared" si="12"/>
        <v>7.843305801</v>
      </c>
      <c r="E31" s="41">
        <f t="shared" si="12"/>
        <v>1.739231604</v>
      </c>
      <c r="F31" s="41">
        <f t="shared" si="12"/>
        <v>4.743594775</v>
      </c>
      <c r="G31" s="41">
        <f t="shared" si="12"/>
        <v>4.934536027</v>
      </c>
      <c r="H31" s="41">
        <f t="shared" si="12"/>
        <v>8.012734933</v>
      </c>
      <c r="I31" s="41">
        <f t="shared" si="12"/>
        <v>3.036843355</v>
      </c>
      <c r="J31" s="41">
        <f t="shared" si="12"/>
        <v>4.758630881</v>
      </c>
      <c r="K31" s="41">
        <f t="shared" si="12"/>
        <v>25.11353314</v>
      </c>
      <c r="L31" s="41">
        <f t="shared" si="12"/>
        <v>2.064493156</v>
      </c>
      <c r="M31" s="41">
        <f t="shared" si="12"/>
        <v>5.327231281</v>
      </c>
      <c r="N31" s="41">
        <f t="shared" si="12"/>
        <v>3.020794802</v>
      </c>
      <c r="O31" s="41">
        <f t="shared" si="12"/>
        <v>4.841798105</v>
      </c>
    </row>
    <row r="32" ht="18.75" customHeight="1">
      <c r="B32" s="40" t="s">
        <v>43</v>
      </c>
      <c r="C32" s="41">
        <f t="shared" ref="C32:O32" si="13">((C30/C10)*100)</f>
        <v>11.89179494</v>
      </c>
      <c r="D32" s="41">
        <f t="shared" si="13"/>
        <v>22.74558682</v>
      </c>
      <c r="E32" s="41">
        <f t="shared" si="13"/>
        <v>5.043771651</v>
      </c>
      <c r="F32" s="41">
        <f t="shared" si="13"/>
        <v>13.75642485</v>
      </c>
      <c r="G32" s="41">
        <f t="shared" si="13"/>
        <v>14.31015448</v>
      </c>
      <c r="H32" s="41">
        <f t="shared" si="13"/>
        <v>23.23693131</v>
      </c>
      <c r="I32" s="41">
        <f t="shared" si="13"/>
        <v>8.80684573</v>
      </c>
      <c r="J32" s="41">
        <f t="shared" si="13"/>
        <v>13.80002956</v>
      </c>
      <c r="K32" s="41">
        <f t="shared" si="13"/>
        <v>72.8292461</v>
      </c>
      <c r="L32" s="41">
        <f t="shared" si="13"/>
        <v>5.987030153</v>
      </c>
      <c r="M32" s="41">
        <f t="shared" si="13"/>
        <v>15.44897071</v>
      </c>
      <c r="N32" s="41">
        <f t="shared" si="13"/>
        <v>8.760304927</v>
      </c>
      <c r="O32" s="41">
        <f t="shared" si="13"/>
        <v>14.04121451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B78" s="51" t="s">
        <v>48</v>
      </c>
      <c r="O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11.86"/>
    <col customWidth="1" min="4" max="9" width="8.71"/>
    <col customWidth="1" min="10" max="10" width="12.43"/>
    <col customWidth="1" hidden="1" min="11" max="11" width="8.71"/>
    <col customWidth="1" min="12" max="13" width="8.71"/>
    <col customWidth="1" min="14" max="14" width="9.86"/>
    <col customWidth="1" min="15" max="15" width="19.71"/>
    <col customWidth="1" min="16" max="29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7.0" customHeight="1">
      <c r="A2" s="7"/>
      <c r="B2" s="8" t="s">
        <v>353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</row>
    <row r="4" ht="18.0" customHeight="1">
      <c r="A4" s="7"/>
      <c r="B4" s="12" t="s">
        <v>20</v>
      </c>
      <c r="C4" s="74">
        <f t="shared" ref="C4:O4" si="1">+Q4</f>
        <v>35118239.79</v>
      </c>
      <c r="D4" s="74">
        <f t="shared" si="1"/>
        <v>53332626.14</v>
      </c>
      <c r="E4" s="74">
        <f t="shared" si="1"/>
        <v>43498851.68</v>
      </c>
      <c r="F4" s="74">
        <f t="shared" si="1"/>
        <v>29096003.12</v>
      </c>
      <c r="G4" s="74">
        <f t="shared" si="1"/>
        <v>25234936.85</v>
      </c>
      <c r="H4" s="74">
        <f t="shared" si="1"/>
        <v>21234880.25</v>
      </c>
      <c r="I4" s="74">
        <f t="shared" si="1"/>
        <v>14891078.7</v>
      </c>
      <c r="J4" s="74">
        <f t="shared" si="1"/>
        <v>24570099.4</v>
      </c>
      <c r="K4" s="74">
        <f t="shared" si="1"/>
        <v>226649.0901</v>
      </c>
      <c r="L4" s="74">
        <f t="shared" si="1"/>
        <v>25010080.55</v>
      </c>
      <c r="M4" s="74">
        <f t="shared" si="1"/>
        <v>5339886.067</v>
      </c>
      <c r="N4" s="74">
        <f t="shared" si="1"/>
        <v>11275128.47</v>
      </c>
      <c r="O4" s="74">
        <f t="shared" si="1"/>
        <v>288828460.1</v>
      </c>
      <c r="Q4" s="72">
        <v>3.5118239788839996E7</v>
      </c>
      <c r="R4" s="72">
        <v>5.333262613878E7</v>
      </c>
      <c r="S4" s="72">
        <v>4.349885167762999E7</v>
      </c>
      <c r="T4" s="72">
        <v>2.909600312099E7</v>
      </c>
      <c r="U4" s="72">
        <v>2.523493685111E7</v>
      </c>
      <c r="V4" s="72">
        <v>2.1234880245729994E7</v>
      </c>
      <c r="W4" s="72">
        <v>1.4891078704260001E7</v>
      </c>
      <c r="X4" s="72">
        <v>2.4570099403649997E7</v>
      </c>
      <c r="Y4" s="72">
        <v>226649.09008999998</v>
      </c>
      <c r="Z4" s="72">
        <v>2.501008054565E7</v>
      </c>
      <c r="AA4" s="72">
        <v>5339886.066719999</v>
      </c>
      <c r="AB4" s="72">
        <v>1.1275128469390001E7</v>
      </c>
      <c r="AC4" s="72">
        <v>2.8882846010283995E8</v>
      </c>
    </row>
    <row r="5" ht="18.0" customHeight="1">
      <c r="A5" s="7"/>
      <c r="B5" s="12" t="s">
        <v>21</v>
      </c>
      <c r="C5" s="75">
        <f t="shared" ref="C5:O5" si="2">C6+C8-(C7*0.4)-(C9*0.3)</f>
        <v>7493547.206</v>
      </c>
      <c r="D5" s="75">
        <f t="shared" si="2"/>
        <v>12681908.55</v>
      </c>
      <c r="E5" s="75">
        <f t="shared" si="2"/>
        <v>10365537.27</v>
      </c>
      <c r="F5" s="75">
        <f t="shared" si="2"/>
        <v>5909942.677</v>
      </c>
      <c r="G5" s="75">
        <f t="shared" si="2"/>
        <v>4781328.385</v>
      </c>
      <c r="H5" s="75">
        <f t="shared" si="2"/>
        <v>4174337.044</v>
      </c>
      <c r="I5" s="75">
        <f t="shared" si="2"/>
        <v>2394522.781</v>
      </c>
      <c r="J5" s="75">
        <f t="shared" si="2"/>
        <v>4536107.303</v>
      </c>
      <c r="K5" s="75">
        <f t="shared" si="2"/>
        <v>61078.59478</v>
      </c>
      <c r="L5" s="75">
        <f t="shared" si="2"/>
        <v>4474341.652</v>
      </c>
      <c r="M5" s="75">
        <f t="shared" si="2"/>
        <v>650397.9692</v>
      </c>
      <c r="N5" s="75">
        <f t="shared" si="2"/>
        <v>924066.3912</v>
      </c>
      <c r="O5" s="75">
        <f t="shared" si="2"/>
        <v>58447115.83</v>
      </c>
      <c r="Q5" s="70">
        <v>3517717.5189</v>
      </c>
      <c r="R5" s="70">
        <v>8101569.634069999</v>
      </c>
      <c r="S5" s="70">
        <v>3305232.3921700004</v>
      </c>
      <c r="T5" s="70">
        <v>2266136.0010599997</v>
      </c>
      <c r="U5" s="70">
        <v>2762198.40759</v>
      </c>
      <c r="V5" s="70">
        <v>3029906.5412499993</v>
      </c>
      <c r="W5" s="70">
        <v>1084819.5349299998</v>
      </c>
      <c r="X5" s="70">
        <v>2480109.17875</v>
      </c>
      <c r="Y5" s="70">
        <v>72551.1399</v>
      </c>
      <c r="Z5" s="70">
        <v>1514171.00624</v>
      </c>
      <c r="AA5" s="70">
        <v>517733.16154999996</v>
      </c>
      <c r="AB5" s="70">
        <v>769943.3304700002</v>
      </c>
      <c r="AC5" s="70">
        <v>2.9422087846879996E7</v>
      </c>
    </row>
    <row r="6" ht="18.0" customHeight="1">
      <c r="A6" s="7"/>
      <c r="B6" s="17" t="s">
        <v>22</v>
      </c>
      <c r="C6" s="76">
        <f t="shared" ref="C6:O6" si="3">+Q5</f>
        <v>3517717.519</v>
      </c>
      <c r="D6" s="76">
        <f t="shared" si="3"/>
        <v>8101569.634</v>
      </c>
      <c r="E6" s="76">
        <f t="shared" si="3"/>
        <v>3305232.392</v>
      </c>
      <c r="F6" s="76">
        <f t="shared" si="3"/>
        <v>2266136.001</v>
      </c>
      <c r="G6" s="76">
        <f t="shared" si="3"/>
        <v>2762198.408</v>
      </c>
      <c r="H6" s="76">
        <f t="shared" si="3"/>
        <v>3029906.541</v>
      </c>
      <c r="I6" s="76">
        <f t="shared" si="3"/>
        <v>1084819.535</v>
      </c>
      <c r="J6" s="76">
        <f t="shared" si="3"/>
        <v>2480109.179</v>
      </c>
      <c r="K6" s="76">
        <f t="shared" si="3"/>
        <v>72551.1399</v>
      </c>
      <c r="L6" s="76">
        <f t="shared" si="3"/>
        <v>1514171.006</v>
      </c>
      <c r="M6" s="76">
        <f t="shared" si="3"/>
        <v>517733.1616</v>
      </c>
      <c r="N6" s="76">
        <f t="shared" si="3"/>
        <v>769943.3305</v>
      </c>
      <c r="O6" s="76">
        <f t="shared" si="3"/>
        <v>29422087.85</v>
      </c>
      <c r="Q6" s="69">
        <v>2094507.53468</v>
      </c>
      <c r="R6" s="69">
        <v>4818797.70071</v>
      </c>
      <c r="S6" s="69">
        <v>1788567.6481</v>
      </c>
      <c r="T6" s="69">
        <v>1164035.9803</v>
      </c>
      <c r="U6" s="69">
        <v>1893276.2062799998</v>
      </c>
      <c r="V6" s="69">
        <v>1633543.5454199999</v>
      </c>
      <c r="W6" s="69">
        <v>512277.96935999993</v>
      </c>
      <c r="X6" s="69">
        <v>1601825.8086400002</v>
      </c>
      <c r="Y6" s="69">
        <v>50815.75279</v>
      </c>
      <c r="Z6" s="69">
        <v>972407.9097400001</v>
      </c>
      <c r="AA6" s="69">
        <v>342225.00333</v>
      </c>
      <c r="AB6" s="69">
        <v>315730.0</v>
      </c>
      <c r="AC6" s="69">
        <v>1.7188011059350003E7</v>
      </c>
    </row>
    <row r="7" ht="18.0" customHeight="1">
      <c r="A7" s="7"/>
      <c r="B7" s="19" t="s">
        <v>23</v>
      </c>
      <c r="C7" s="76">
        <f t="shared" ref="C7:O7" si="4">+Q6</f>
        <v>2094507.535</v>
      </c>
      <c r="D7" s="76">
        <f t="shared" si="4"/>
        <v>4818797.701</v>
      </c>
      <c r="E7" s="76">
        <f t="shared" si="4"/>
        <v>1788567.648</v>
      </c>
      <c r="F7" s="76">
        <f t="shared" si="4"/>
        <v>1164035.98</v>
      </c>
      <c r="G7" s="76">
        <f t="shared" si="4"/>
        <v>1893276.206</v>
      </c>
      <c r="H7" s="76">
        <f t="shared" si="4"/>
        <v>1633543.545</v>
      </c>
      <c r="I7" s="76">
        <f t="shared" si="4"/>
        <v>512277.9694</v>
      </c>
      <c r="J7" s="76">
        <f t="shared" si="4"/>
        <v>1601825.809</v>
      </c>
      <c r="K7" s="76">
        <f t="shared" si="4"/>
        <v>50815.75279</v>
      </c>
      <c r="L7" s="76">
        <f t="shared" si="4"/>
        <v>972407.9097</v>
      </c>
      <c r="M7" s="76">
        <f t="shared" si="4"/>
        <v>342225.0033</v>
      </c>
      <c r="N7" s="76">
        <f t="shared" si="4"/>
        <v>315730</v>
      </c>
      <c r="O7" s="76">
        <f t="shared" si="4"/>
        <v>17188011.06</v>
      </c>
      <c r="Q7" s="70">
        <v>4993305.66937</v>
      </c>
      <c r="R7" s="70">
        <v>6877687.4017</v>
      </c>
      <c r="S7" s="70">
        <v>8276967.846609999</v>
      </c>
      <c r="T7" s="70">
        <v>4249606.9269199995</v>
      </c>
      <c r="U7" s="70">
        <v>2882317.56442</v>
      </c>
      <c r="V7" s="70">
        <v>1891589.8175899999</v>
      </c>
      <c r="W7" s="70">
        <v>1551743.59105</v>
      </c>
      <c r="X7" s="70">
        <v>2822445.67864</v>
      </c>
      <c r="Y7" s="70">
        <v>9656.876650000002</v>
      </c>
      <c r="Z7" s="70">
        <v>3494963.0297599994</v>
      </c>
      <c r="AA7" s="70">
        <v>290197.72396999993</v>
      </c>
      <c r="AB7" s="70">
        <v>288292.79314</v>
      </c>
      <c r="AC7" s="70">
        <v>3.7628774919819996E7</v>
      </c>
    </row>
    <row r="8" ht="18.0" customHeight="1">
      <c r="A8" s="7"/>
      <c r="B8" s="17" t="s">
        <v>24</v>
      </c>
      <c r="C8" s="76">
        <f t="shared" ref="C8:O8" si="5">+Q7</f>
        <v>4993305.669</v>
      </c>
      <c r="D8" s="76">
        <f t="shared" si="5"/>
        <v>6877687.402</v>
      </c>
      <c r="E8" s="76">
        <f t="shared" si="5"/>
        <v>8276967.847</v>
      </c>
      <c r="F8" s="76">
        <f t="shared" si="5"/>
        <v>4249606.927</v>
      </c>
      <c r="G8" s="76">
        <f t="shared" si="5"/>
        <v>2882317.564</v>
      </c>
      <c r="H8" s="76">
        <f t="shared" si="5"/>
        <v>1891589.818</v>
      </c>
      <c r="I8" s="76">
        <f t="shared" si="5"/>
        <v>1551743.591</v>
      </c>
      <c r="J8" s="76">
        <f t="shared" si="5"/>
        <v>2822445.679</v>
      </c>
      <c r="K8" s="76">
        <f t="shared" si="5"/>
        <v>9656.87665</v>
      </c>
      <c r="L8" s="76">
        <f t="shared" si="5"/>
        <v>3494963.03</v>
      </c>
      <c r="M8" s="76">
        <f t="shared" si="5"/>
        <v>290197.724</v>
      </c>
      <c r="N8" s="76">
        <f t="shared" si="5"/>
        <v>288292.7931</v>
      </c>
      <c r="O8" s="76">
        <f t="shared" si="5"/>
        <v>37628774.92</v>
      </c>
      <c r="Q8" s="69">
        <v>598909.8952299999</v>
      </c>
      <c r="R8" s="69">
        <v>1232764.6684</v>
      </c>
      <c r="S8" s="69">
        <v>1670786.36145</v>
      </c>
      <c r="T8" s="69">
        <v>467286.19613</v>
      </c>
      <c r="U8" s="69">
        <v>352923.68324</v>
      </c>
      <c r="V8" s="69">
        <v>312472.98965999996</v>
      </c>
      <c r="W8" s="69">
        <v>123763.85602</v>
      </c>
      <c r="X8" s="69">
        <v>419057.43544</v>
      </c>
      <c r="Y8" s="69">
        <v>2677.0688499999997</v>
      </c>
      <c r="Z8" s="69">
        <v>486097.40068</v>
      </c>
      <c r="AA8" s="69">
        <v>68809.71672999999</v>
      </c>
      <c r="AB8" s="69">
        <v>26259.10811</v>
      </c>
      <c r="AC8" s="69">
        <v>5761808.37994</v>
      </c>
    </row>
    <row r="9" ht="18.0" customHeight="1">
      <c r="A9" s="7"/>
      <c r="B9" s="19" t="s">
        <v>25</v>
      </c>
      <c r="C9" s="76">
        <f t="shared" ref="C9:O9" si="6">+Q8</f>
        <v>598909.8952</v>
      </c>
      <c r="D9" s="76">
        <f t="shared" si="6"/>
        <v>1232764.668</v>
      </c>
      <c r="E9" s="76">
        <f t="shared" si="6"/>
        <v>1670786.361</v>
      </c>
      <c r="F9" s="76">
        <f t="shared" si="6"/>
        <v>467286.1961</v>
      </c>
      <c r="G9" s="76">
        <f t="shared" si="6"/>
        <v>352923.6832</v>
      </c>
      <c r="H9" s="76">
        <f t="shared" si="6"/>
        <v>312472.9897</v>
      </c>
      <c r="I9" s="76">
        <f t="shared" si="6"/>
        <v>123763.856</v>
      </c>
      <c r="J9" s="76">
        <f t="shared" si="6"/>
        <v>419057.4354</v>
      </c>
      <c r="K9" s="76">
        <f t="shared" si="6"/>
        <v>2677.06885</v>
      </c>
      <c r="L9" s="76">
        <f t="shared" si="6"/>
        <v>486097.4007</v>
      </c>
      <c r="M9" s="76">
        <f t="shared" si="6"/>
        <v>68809.71673</v>
      </c>
      <c r="N9" s="76">
        <f t="shared" si="6"/>
        <v>26259.10811</v>
      </c>
      <c r="O9" s="76">
        <f t="shared" si="6"/>
        <v>5761808.38</v>
      </c>
      <c r="Q9" s="69">
        <v>5502236.44227</v>
      </c>
      <c r="R9" s="69">
        <v>5401827.433029998</v>
      </c>
      <c r="S9" s="69">
        <v>5007116.212870002</v>
      </c>
      <c r="T9" s="69">
        <v>4804700.892200001</v>
      </c>
      <c r="U9" s="69">
        <v>4727660.36653</v>
      </c>
      <c r="V9" s="69">
        <v>3003886.6962700007</v>
      </c>
      <c r="W9" s="69">
        <v>1077595.6800900004</v>
      </c>
      <c r="X9" s="69">
        <v>11665.55295</v>
      </c>
      <c r="Y9" s="69">
        <v>45358.69143</v>
      </c>
      <c r="Z9" s="69">
        <v>1157839.1022300003</v>
      </c>
      <c r="AA9" s="69">
        <v>387437.58683</v>
      </c>
      <c r="AB9" s="69">
        <v>38293.75416</v>
      </c>
      <c r="AC9" s="69">
        <v>3.116561841086E7</v>
      </c>
    </row>
    <row r="10" ht="18.0" customHeight="1">
      <c r="A10" s="7"/>
      <c r="B10" s="12" t="s">
        <v>26</v>
      </c>
      <c r="C10" s="75">
        <f t="shared" ref="C10:O10" si="7">SUM(C11:C13)</f>
        <v>12637265.71</v>
      </c>
      <c r="D10" s="75">
        <f t="shared" si="7"/>
        <v>20341790.33</v>
      </c>
      <c r="E10" s="75">
        <f t="shared" si="7"/>
        <v>14404517.81</v>
      </c>
      <c r="F10" s="75">
        <f t="shared" si="7"/>
        <v>9575037.66</v>
      </c>
      <c r="G10" s="75">
        <f t="shared" si="7"/>
        <v>9392288.715</v>
      </c>
      <c r="H10" s="75">
        <f t="shared" si="7"/>
        <v>7462694.114</v>
      </c>
      <c r="I10" s="75">
        <f t="shared" si="7"/>
        <v>3501798.885</v>
      </c>
      <c r="J10" s="75">
        <f t="shared" si="7"/>
        <v>7266591.829</v>
      </c>
      <c r="K10" s="75">
        <f t="shared" si="7"/>
        <v>61575.09569</v>
      </c>
      <c r="L10" s="75">
        <f t="shared" si="7"/>
        <v>6180101.565</v>
      </c>
      <c r="M10" s="75">
        <f t="shared" si="7"/>
        <v>1359897.377</v>
      </c>
      <c r="N10" s="75">
        <f t="shared" si="7"/>
        <v>2377908.842</v>
      </c>
      <c r="O10" s="75">
        <f t="shared" si="7"/>
        <v>94561467.94</v>
      </c>
      <c r="Q10" s="69">
        <v>7134981.13953</v>
      </c>
      <c r="R10" s="69">
        <v>1.493996290025E7</v>
      </c>
      <c r="S10" s="69">
        <v>9395593.46677</v>
      </c>
      <c r="T10" s="69">
        <v>4770336.76756</v>
      </c>
      <c r="U10" s="69">
        <v>4664511.620669999</v>
      </c>
      <c r="V10" s="69">
        <v>4458807.4180499995</v>
      </c>
      <c r="W10" s="69">
        <v>2424203.20524</v>
      </c>
      <c r="X10" s="69">
        <v>7253861.9533</v>
      </c>
      <c r="Y10" s="69">
        <v>15943.42215</v>
      </c>
      <c r="Z10" s="69">
        <v>5022255.100190001</v>
      </c>
      <c r="AA10" s="69">
        <v>971058.8432800001</v>
      </c>
      <c r="AB10" s="69">
        <v>2339583.1330899997</v>
      </c>
      <c r="AC10" s="69">
        <v>6.3391098970079996E7</v>
      </c>
    </row>
    <row r="11" ht="18.0" customHeight="1">
      <c r="A11" s="7"/>
      <c r="B11" s="17" t="s">
        <v>27</v>
      </c>
      <c r="C11" s="76">
        <f t="shared" ref="C11:O11" si="8">+Q9</f>
        <v>5502236.442</v>
      </c>
      <c r="D11" s="76">
        <f t="shared" si="8"/>
        <v>5401827.433</v>
      </c>
      <c r="E11" s="76">
        <f t="shared" si="8"/>
        <v>5007116.213</v>
      </c>
      <c r="F11" s="76">
        <f t="shared" si="8"/>
        <v>4804700.892</v>
      </c>
      <c r="G11" s="76">
        <f t="shared" si="8"/>
        <v>4727660.367</v>
      </c>
      <c r="H11" s="76">
        <f t="shared" si="8"/>
        <v>3003886.696</v>
      </c>
      <c r="I11" s="76">
        <f t="shared" si="8"/>
        <v>1077595.68</v>
      </c>
      <c r="J11" s="76">
        <f t="shared" si="8"/>
        <v>11665.55295</v>
      </c>
      <c r="K11" s="76">
        <f t="shared" si="8"/>
        <v>45358.69143</v>
      </c>
      <c r="L11" s="76">
        <f t="shared" si="8"/>
        <v>1157839.102</v>
      </c>
      <c r="M11" s="76">
        <f t="shared" si="8"/>
        <v>387437.5868</v>
      </c>
      <c r="N11" s="76">
        <f t="shared" si="8"/>
        <v>38293.75416</v>
      </c>
      <c r="O11" s="76">
        <f t="shared" si="8"/>
        <v>31165618.41</v>
      </c>
      <c r="Q11" s="69">
        <v>48.13257</v>
      </c>
      <c r="R11" s="69">
        <v>0.0</v>
      </c>
      <c r="S11" s="69">
        <v>1808.13055</v>
      </c>
      <c r="T11" s="69">
        <v>0.0</v>
      </c>
      <c r="U11" s="69">
        <v>116.72785999999999</v>
      </c>
      <c r="V11" s="69">
        <v>0.0</v>
      </c>
      <c r="W11" s="69">
        <v>0.0</v>
      </c>
      <c r="X11" s="69">
        <v>1064.3231099999998</v>
      </c>
      <c r="Y11" s="69">
        <v>272.98211</v>
      </c>
      <c r="Z11" s="69">
        <v>7.36209</v>
      </c>
      <c r="AA11" s="69">
        <v>1400.9470700000002</v>
      </c>
      <c r="AB11" s="69">
        <v>31.954669999999997</v>
      </c>
      <c r="AC11" s="69">
        <v>4750.56003</v>
      </c>
    </row>
    <row r="12" ht="18.0" customHeight="1">
      <c r="A12" s="7"/>
      <c r="B12" s="17" t="s">
        <v>28</v>
      </c>
      <c r="C12" s="76">
        <f t="shared" ref="C12:O12" si="9">+Q10</f>
        <v>7134981.14</v>
      </c>
      <c r="D12" s="76">
        <f t="shared" si="9"/>
        <v>14939962.9</v>
      </c>
      <c r="E12" s="76">
        <f t="shared" si="9"/>
        <v>9395593.467</v>
      </c>
      <c r="F12" s="76">
        <f t="shared" si="9"/>
        <v>4770336.768</v>
      </c>
      <c r="G12" s="76">
        <f t="shared" si="9"/>
        <v>4664511.621</v>
      </c>
      <c r="H12" s="76">
        <f t="shared" si="9"/>
        <v>4458807.418</v>
      </c>
      <c r="I12" s="76">
        <f t="shared" si="9"/>
        <v>2424203.205</v>
      </c>
      <c r="J12" s="76">
        <f t="shared" si="9"/>
        <v>7253861.953</v>
      </c>
      <c r="K12" s="76">
        <f t="shared" si="9"/>
        <v>15943.42215</v>
      </c>
      <c r="L12" s="76">
        <f t="shared" si="9"/>
        <v>5022255.1</v>
      </c>
      <c r="M12" s="76">
        <f t="shared" si="9"/>
        <v>971058.8433</v>
      </c>
      <c r="N12" s="76">
        <f t="shared" si="9"/>
        <v>2339583.133</v>
      </c>
      <c r="O12" s="76">
        <f t="shared" si="9"/>
        <v>63391098.97</v>
      </c>
    </row>
    <row r="13" ht="20.25" customHeight="1">
      <c r="A13" s="7"/>
      <c r="B13" s="17" t="s">
        <v>430</v>
      </c>
      <c r="C13" s="76">
        <f t="shared" ref="C13:O13" si="10">+Q11</f>
        <v>48.13257</v>
      </c>
      <c r="D13" s="76">
        <f t="shared" si="10"/>
        <v>0</v>
      </c>
      <c r="E13" s="76">
        <f t="shared" si="10"/>
        <v>1808.13055</v>
      </c>
      <c r="F13" s="76">
        <f t="shared" si="10"/>
        <v>0</v>
      </c>
      <c r="G13" s="76">
        <f t="shared" si="10"/>
        <v>116.72786</v>
      </c>
      <c r="H13" s="76">
        <f t="shared" si="10"/>
        <v>0</v>
      </c>
      <c r="I13" s="76">
        <f t="shared" si="10"/>
        <v>0</v>
      </c>
      <c r="J13" s="76">
        <f t="shared" si="10"/>
        <v>1064.32311</v>
      </c>
      <c r="K13" s="76">
        <f t="shared" si="10"/>
        <v>272.98211</v>
      </c>
      <c r="L13" s="76">
        <f t="shared" si="10"/>
        <v>7.36209</v>
      </c>
      <c r="M13" s="76">
        <f t="shared" si="10"/>
        <v>1400.94707</v>
      </c>
      <c r="N13" s="76">
        <f t="shared" si="10"/>
        <v>31.95467</v>
      </c>
      <c r="O13" s="76">
        <f t="shared" si="10"/>
        <v>4750.56003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ht="30.0" customHeight="1">
      <c r="B15" s="10" t="s">
        <v>30</v>
      </c>
      <c r="C15" s="10" t="str">
        <f t="shared" ref="C15:O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BPR</v>
      </c>
      <c r="O15" s="10" t="str">
        <f t="shared" si="11"/>
        <v>TOTAL SISTEMA</v>
      </c>
    </row>
    <row r="16" ht="19.5" customHeight="1">
      <c r="B16" s="19" t="s">
        <v>431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</row>
    <row r="17" ht="19.5" customHeight="1">
      <c r="B17" s="26" t="s">
        <v>32</v>
      </c>
      <c r="C17" s="27">
        <f t="shared" ref="C17:O17" si="12">C16*C10</f>
        <v>366480.7057</v>
      </c>
      <c r="D17" s="27">
        <f t="shared" si="12"/>
        <v>589911.9197</v>
      </c>
      <c r="E17" s="27">
        <f t="shared" si="12"/>
        <v>417731.0165</v>
      </c>
      <c r="F17" s="27">
        <f t="shared" si="12"/>
        <v>277676.0921</v>
      </c>
      <c r="G17" s="27">
        <f t="shared" si="12"/>
        <v>272376.3727</v>
      </c>
      <c r="H17" s="27">
        <f t="shared" si="12"/>
        <v>216418.1293</v>
      </c>
      <c r="I17" s="27">
        <f t="shared" si="12"/>
        <v>101552.1677</v>
      </c>
      <c r="J17" s="27">
        <f t="shared" si="12"/>
        <v>210731.1631</v>
      </c>
      <c r="K17" s="27">
        <f t="shared" si="12"/>
        <v>1785.677775</v>
      </c>
      <c r="L17" s="27">
        <f t="shared" si="12"/>
        <v>179222.9454</v>
      </c>
      <c r="M17" s="27">
        <f t="shared" si="12"/>
        <v>39437.02394</v>
      </c>
      <c r="N17" s="27">
        <f t="shared" si="12"/>
        <v>68959.35642</v>
      </c>
      <c r="O17" s="27">
        <f t="shared" si="12"/>
        <v>2742282.57</v>
      </c>
    </row>
    <row r="18" ht="29.25" customHeight="1">
      <c r="B18" s="29" t="s">
        <v>432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</row>
    <row r="19" ht="21.0" customHeight="1">
      <c r="B19" s="26" t="s">
        <v>34</v>
      </c>
      <c r="C19" s="27">
        <f t="shared" ref="C19:O19" si="13">C9*C18</f>
        <v>419236.9267</v>
      </c>
      <c r="D19" s="27">
        <f t="shared" si="13"/>
        <v>862935.2679</v>
      </c>
      <c r="E19" s="27">
        <f t="shared" si="13"/>
        <v>1169550.453</v>
      </c>
      <c r="F19" s="27">
        <f t="shared" si="13"/>
        <v>327100.3373</v>
      </c>
      <c r="G19" s="27">
        <f t="shared" si="13"/>
        <v>247046.5783</v>
      </c>
      <c r="H19" s="27">
        <f t="shared" si="13"/>
        <v>218731.0928</v>
      </c>
      <c r="I19" s="27">
        <f t="shared" si="13"/>
        <v>86634.69921</v>
      </c>
      <c r="J19" s="27">
        <f t="shared" si="13"/>
        <v>293340.2048</v>
      </c>
      <c r="K19" s="27">
        <f t="shared" si="13"/>
        <v>1873.948195</v>
      </c>
      <c r="L19" s="27">
        <f t="shared" si="13"/>
        <v>340268.1805</v>
      </c>
      <c r="M19" s="27">
        <f t="shared" si="13"/>
        <v>48166.80171</v>
      </c>
      <c r="N19" s="27">
        <f t="shared" si="13"/>
        <v>18381.37568</v>
      </c>
      <c r="O19" s="27">
        <f t="shared" si="13"/>
        <v>4033265.866</v>
      </c>
    </row>
    <row r="20" ht="31.5" customHeight="1">
      <c r="B20" s="29" t="s">
        <v>433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R20" s="32"/>
    </row>
    <row r="21" ht="20.25" customHeight="1">
      <c r="B21" s="26" t="s">
        <v>36</v>
      </c>
      <c r="C21" s="27">
        <f t="shared" ref="C21:O21" si="14">C20*C4</f>
        <v>1650557.27</v>
      </c>
      <c r="D21" s="27">
        <f t="shared" si="14"/>
        <v>2506633.429</v>
      </c>
      <c r="E21" s="27">
        <f t="shared" si="14"/>
        <v>2044446.029</v>
      </c>
      <c r="F21" s="27">
        <f t="shared" si="14"/>
        <v>1367512.147</v>
      </c>
      <c r="G21" s="27">
        <f t="shared" si="14"/>
        <v>1186042.032</v>
      </c>
      <c r="H21" s="27">
        <f t="shared" si="14"/>
        <v>998039.3715</v>
      </c>
      <c r="I21" s="27">
        <f t="shared" si="14"/>
        <v>699880.6991</v>
      </c>
      <c r="J21" s="27">
        <f t="shared" si="14"/>
        <v>1154794.672</v>
      </c>
      <c r="K21" s="27">
        <f t="shared" si="14"/>
        <v>10652.50723</v>
      </c>
      <c r="L21" s="27">
        <f t="shared" si="14"/>
        <v>1175473.786</v>
      </c>
      <c r="M21" s="27">
        <f t="shared" si="14"/>
        <v>250974.6451</v>
      </c>
      <c r="N21" s="27">
        <f t="shared" si="14"/>
        <v>529931.0381</v>
      </c>
      <c r="O21" s="27">
        <f t="shared" si="14"/>
        <v>13574937.62</v>
      </c>
    </row>
    <row r="22" ht="32.25" customHeight="1">
      <c r="B22" s="29" t="s">
        <v>434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ht="42.75" customHeight="1">
      <c r="B24" s="23" t="s">
        <v>39</v>
      </c>
      <c r="C24" s="23" t="str">
        <f t="shared" ref="C24:O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BPR</v>
      </c>
      <c r="O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ht="29.25" customHeight="1">
      <c r="B26" s="39" t="s">
        <v>41</v>
      </c>
      <c r="C26" s="27">
        <f t="shared" ref="C26:O26" si="16">C5-C21</f>
        <v>5842989.936</v>
      </c>
      <c r="D26" s="27">
        <f t="shared" si="16"/>
        <v>10175275.13</v>
      </c>
      <c r="E26" s="27">
        <f t="shared" si="16"/>
        <v>8321091.242</v>
      </c>
      <c r="F26" s="27">
        <f t="shared" si="16"/>
        <v>4542430.53</v>
      </c>
      <c r="G26" s="27">
        <f t="shared" si="16"/>
        <v>3595286.353</v>
      </c>
      <c r="H26" s="27">
        <f t="shared" si="16"/>
        <v>3176297.672</v>
      </c>
      <c r="I26" s="27">
        <f t="shared" si="16"/>
        <v>1694642.082</v>
      </c>
      <c r="J26" s="27">
        <f t="shared" si="16"/>
        <v>3381312.631</v>
      </c>
      <c r="K26" s="27">
        <f t="shared" si="16"/>
        <v>50426.08754</v>
      </c>
      <c r="L26" s="27">
        <f t="shared" si="16"/>
        <v>3298867.866</v>
      </c>
      <c r="M26" s="27">
        <f t="shared" si="16"/>
        <v>399423.324</v>
      </c>
      <c r="N26" s="27">
        <f t="shared" si="16"/>
        <v>394135.3531</v>
      </c>
      <c r="O26" s="27">
        <f t="shared" si="16"/>
        <v>44872178.2</v>
      </c>
    </row>
    <row r="27" ht="18.75" customHeight="1">
      <c r="B27" s="40" t="s">
        <v>42</v>
      </c>
      <c r="C27" s="41">
        <f t="shared" ref="C27:O27" si="17">C26/C17</f>
        <v>15.94351311</v>
      </c>
      <c r="D27" s="41">
        <f t="shared" si="17"/>
        <v>17.24880408</v>
      </c>
      <c r="E27" s="41">
        <f t="shared" si="17"/>
        <v>19.91973522</v>
      </c>
      <c r="F27" s="41">
        <f t="shared" si="17"/>
        <v>16.35873833</v>
      </c>
      <c r="G27" s="41">
        <f t="shared" si="17"/>
        <v>13.1996998</v>
      </c>
      <c r="H27" s="41">
        <f t="shared" si="17"/>
        <v>14.67667095</v>
      </c>
      <c r="I27" s="41">
        <f t="shared" si="17"/>
        <v>16.68740433</v>
      </c>
      <c r="J27" s="41">
        <f t="shared" si="17"/>
        <v>16.04562222</v>
      </c>
      <c r="K27" s="41">
        <f t="shared" si="17"/>
        <v>28.2391864</v>
      </c>
      <c r="L27" s="41">
        <f t="shared" si="17"/>
        <v>18.40650403</v>
      </c>
      <c r="M27" s="41">
        <f t="shared" si="17"/>
        <v>10.12813048</v>
      </c>
      <c r="N27" s="41">
        <f t="shared" si="17"/>
        <v>5.715473195</v>
      </c>
      <c r="O27" s="41">
        <f t="shared" si="17"/>
        <v>16.36307603</v>
      </c>
    </row>
    <row r="28" ht="18.75" customHeight="1">
      <c r="B28" s="40" t="s">
        <v>43</v>
      </c>
      <c r="C28" s="41">
        <f t="shared" ref="C28:O28" si="18">((C26)/C10)*100</f>
        <v>46.23618802</v>
      </c>
      <c r="D28" s="41">
        <f t="shared" si="18"/>
        <v>50.02153183</v>
      </c>
      <c r="E28" s="41">
        <f t="shared" si="18"/>
        <v>57.76723214</v>
      </c>
      <c r="F28" s="41">
        <f t="shared" si="18"/>
        <v>47.44034114</v>
      </c>
      <c r="G28" s="41">
        <f t="shared" si="18"/>
        <v>38.27912942</v>
      </c>
      <c r="H28" s="41">
        <f t="shared" si="18"/>
        <v>42.56234576</v>
      </c>
      <c r="I28" s="41">
        <f t="shared" si="18"/>
        <v>48.39347255</v>
      </c>
      <c r="J28" s="41">
        <f t="shared" si="18"/>
        <v>46.53230442</v>
      </c>
      <c r="K28" s="41">
        <f t="shared" si="18"/>
        <v>81.89364057</v>
      </c>
      <c r="L28" s="41">
        <f t="shared" si="18"/>
        <v>53.37886169</v>
      </c>
      <c r="M28" s="41">
        <f t="shared" si="18"/>
        <v>29.37157838</v>
      </c>
      <c r="N28" s="41">
        <f t="shared" si="18"/>
        <v>16.57487226</v>
      </c>
      <c r="O28" s="41">
        <f t="shared" si="18"/>
        <v>47.4529205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ht="28.5" customHeight="1">
      <c r="B30" s="39" t="s">
        <v>45</v>
      </c>
      <c r="C30" s="27">
        <f t="shared" ref="C30:O30" si="19">C6-(0.4*C7)+C19-C21</f>
        <v>1448594.162</v>
      </c>
      <c r="D30" s="27">
        <f t="shared" si="19"/>
        <v>4530352.393</v>
      </c>
      <c r="E30" s="27">
        <f t="shared" si="19"/>
        <v>1714909.757</v>
      </c>
      <c r="F30" s="27">
        <f t="shared" si="19"/>
        <v>760109.7995</v>
      </c>
      <c r="G30" s="27">
        <f t="shared" si="19"/>
        <v>1065892.471</v>
      </c>
      <c r="H30" s="27">
        <f t="shared" si="19"/>
        <v>1597180.844</v>
      </c>
      <c r="I30" s="27">
        <f t="shared" si="19"/>
        <v>266662.3473</v>
      </c>
      <c r="J30" s="27">
        <f t="shared" si="19"/>
        <v>977924.3881</v>
      </c>
      <c r="K30" s="27">
        <f t="shared" si="19"/>
        <v>43446.27974</v>
      </c>
      <c r="L30" s="27">
        <f t="shared" si="19"/>
        <v>290002.2372</v>
      </c>
      <c r="M30" s="27">
        <f t="shared" si="19"/>
        <v>178035.3168</v>
      </c>
      <c r="N30" s="27">
        <f t="shared" si="19"/>
        <v>132101.6681</v>
      </c>
      <c r="O30" s="27">
        <f t="shared" si="19"/>
        <v>13005211.66</v>
      </c>
    </row>
    <row r="31" ht="18.75" customHeight="1">
      <c r="B31" s="40" t="s">
        <v>42</v>
      </c>
      <c r="C31" s="41">
        <f t="shared" ref="C31:O31" si="20">C30/C17</f>
        <v>3.952716034</v>
      </c>
      <c r="D31" s="41">
        <f t="shared" si="20"/>
        <v>7.679709872</v>
      </c>
      <c r="E31" s="41">
        <f t="shared" si="20"/>
        <v>4.105296685</v>
      </c>
      <c r="F31" s="41">
        <f t="shared" si="20"/>
        <v>2.737397353</v>
      </c>
      <c r="G31" s="41">
        <f t="shared" si="20"/>
        <v>3.913307387</v>
      </c>
      <c r="H31" s="41">
        <f t="shared" si="20"/>
        <v>7.380069541</v>
      </c>
      <c r="I31" s="41">
        <f t="shared" si="20"/>
        <v>2.625865635</v>
      </c>
      <c r="J31" s="41">
        <f t="shared" si="20"/>
        <v>4.640625401</v>
      </c>
      <c r="K31" s="41">
        <f t="shared" si="20"/>
        <v>24.33041412</v>
      </c>
      <c r="L31" s="41">
        <f t="shared" si="20"/>
        <v>1.618108868</v>
      </c>
      <c r="M31" s="41">
        <f t="shared" si="20"/>
        <v>4.514420689</v>
      </c>
      <c r="N31" s="41">
        <f t="shared" si="20"/>
        <v>1.915645316</v>
      </c>
      <c r="O31" s="41">
        <f t="shared" si="20"/>
        <v>4.742476871</v>
      </c>
    </row>
    <row r="32" ht="18.75" customHeight="1">
      <c r="B32" s="40" t="s">
        <v>43</v>
      </c>
      <c r="C32" s="41">
        <f t="shared" ref="C32:O32" si="21">((C30/C10)*100)</f>
        <v>11.4628765</v>
      </c>
      <c r="D32" s="41">
        <f t="shared" si="21"/>
        <v>22.27115863</v>
      </c>
      <c r="E32" s="41">
        <f t="shared" si="21"/>
        <v>11.90536039</v>
      </c>
      <c r="F32" s="41">
        <f t="shared" si="21"/>
        <v>7.938452323</v>
      </c>
      <c r="G32" s="41">
        <f t="shared" si="21"/>
        <v>11.34859142</v>
      </c>
      <c r="H32" s="41">
        <f t="shared" si="21"/>
        <v>21.40220167</v>
      </c>
      <c r="I32" s="41">
        <f t="shared" si="21"/>
        <v>7.615010343</v>
      </c>
      <c r="J32" s="41">
        <f t="shared" si="21"/>
        <v>13.45781366</v>
      </c>
      <c r="K32" s="41">
        <f t="shared" si="21"/>
        <v>70.55820094</v>
      </c>
      <c r="L32" s="41">
        <f t="shared" si="21"/>
        <v>4.692515716</v>
      </c>
      <c r="M32" s="41">
        <f t="shared" si="21"/>
        <v>13.09182</v>
      </c>
      <c r="N32" s="41">
        <f t="shared" si="21"/>
        <v>5.555371415</v>
      </c>
      <c r="O32" s="41">
        <f t="shared" si="21"/>
        <v>13.75318293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A72" s="7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A78" s="7"/>
      <c r="B78" s="51" t="s">
        <v>48</v>
      </c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11.86"/>
    <col customWidth="1" min="4" max="9" width="8.71"/>
    <col customWidth="1" min="10" max="10" width="12.43"/>
    <col customWidth="1" hidden="1" min="11" max="11" width="8.71"/>
    <col customWidth="1" min="12" max="13" width="8.71"/>
    <col customWidth="1" min="14" max="14" width="9.86"/>
    <col customWidth="1" min="15" max="15" width="19.71"/>
    <col customWidth="1" min="16" max="29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7.0" customHeight="1">
      <c r="A2" s="7"/>
      <c r="B2" s="8" t="s">
        <v>353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</row>
    <row r="4" ht="18.0" customHeight="1">
      <c r="A4" s="7"/>
      <c r="B4" s="12" t="s">
        <v>20</v>
      </c>
      <c r="C4" s="74">
        <f t="shared" ref="C4:O4" si="1">+Q4</f>
        <v>35306217.07</v>
      </c>
      <c r="D4" s="74">
        <f t="shared" si="1"/>
        <v>52546395.5</v>
      </c>
      <c r="E4" s="74">
        <f t="shared" si="1"/>
        <v>43301880.53</v>
      </c>
      <c r="F4" s="74">
        <f t="shared" si="1"/>
        <v>29037822.26</v>
      </c>
      <c r="G4" s="74">
        <f t="shared" si="1"/>
        <v>25643845.69</v>
      </c>
      <c r="H4" s="74">
        <f t="shared" si="1"/>
        <v>21537853.16</v>
      </c>
      <c r="I4" s="74">
        <f t="shared" si="1"/>
        <v>14980827.34</v>
      </c>
      <c r="J4" s="74">
        <f t="shared" si="1"/>
        <v>24131106.47</v>
      </c>
      <c r="K4" s="74">
        <f t="shared" si="1"/>
        <v>221084.5402</v>
      </c>
      <c r="L4" s="74">
        <f t="shared" si="1"/>
        <v>25178581.86</v>
      </c>
      <c r="M4" s="74">
        <f t="shared" si="1"/>
        <v>5277030.763</v>
      </c>
      <c r="N4" s="74">
        <f t="shared" si="1"/>
        <v>11184565.73</v>
      </c>
      <c r="O4" s="74">
        <f t="shared" si="1"/>
        <v>288347210.9</v>
      </c>
      <c r="Q4" s="72">
        <v>3.530621706921E7</v>
      </c>
      <c r="R4" s="72">
        <v>5.2546395496690005E7</v>
      </c>
      <c r="S4" s="72">
        <v>4.330188053440999E7</v>
      </c>
      <c r="T4" s="72">
        <v>2.903782225921E7</v>
      </c>
      <c r="U4" s="72">
        <v>2.5643845692009993E7</v>
      </c>
      <c r="V4" s="72">
        <v>2.1537853161809992E7</v>
      </c>
      <c r="W4" s="72">
        <v>1.4980827343539996E7</v>
      </c>
      <c r="X4" s="72">
        <v>2.413110647194E7</v>
      </c>
      <c r="Y4" s="72">
        <v>221084.54016999996</v>
      </c>
      <c r="Z4" s="72">
        <v>2.5178581858720005E7</v>
      </c>
      <c r="AA4" s="72">
        <v>5277030.76325</v>
      </c>
      <c r="AB4" s="72">
        <v>1.118456573054E7</v>
      </c>
      <c r="AC4" s="72">
        <v>2.883472109214999E8</v>
      </c>
    </row>
    <row r="5" ht="18.0" customHeight="1">
      <c r="A5" s="7"/>
      <c r="B5" s="12" t="s">
        <v>21</v>
      </c>
      <c r="C5" s="75">
        <f t="shared" ref="C5:O5" si="2">C6+C8-(C7*0.4)-(C9*0.3)</f>
        <v>7661157.912</v>
      </c>
      <c r="D5" s="75">
        <f t="shared" si="2"/>
        <v>11901886.25</v>
      </c>
      <c r="E5" s="75">
        <f t="shared" si="2"/>
        <v>10254007.21</v>
      </c>
      <c r="F5" s="75">
        <f t="shared" si="2"/>
        <v>5486609.149</v>
      </c>
      <c r="G5" s="75">
        <f t="shared" si="2"/>
        <v>4736818.74</v>
      </c>
      <c r="H5" s="75">
        <f t="shared" si="2"/>
        <v>4608264.77</v>
      </c>
      <c r="I5" s="75">
        <f t="shared" si="2"/>
        <v>2476462.836</v>
      </c>
      <c r="J5" s="75">
        <f t="shared" si="2"/>
        <v>4322478.618</v>
      </c>
      <c r="K5" s="75">
        <f t="shared" si="2"/>
        <v>59930.44158</v>
      </c>
      <c r="L5" s="75">
        <f t="shared" si="2"/>
        <v>4486427.196</v>
      </c>
      <c r="M5" s="75">
        <f t="shared" si="2"/>
        <v>628211.9338</v>
      </c>
      <c r="N5" s="75">
        <f t="shared" si="2"/>
        <v>809060.0857</v>
      </c>
      <c r="O5" s="75">
        <f t="shared" si="2"/>
        <v>57431315.14</v>
      </c>
      <c r="Q5" s="70">
        <v>3980614.272689999</v>
      </c>
      <c r="R5" s="70">
        <v>7370824.25777</v>
      </c>
      <c r="S5" s="70">
        <v>3146137.9382599997</v>
      </c>
      <c r="T5" s="70">
        <v>2041325.1297799998</v>
      </c>
      <c r="U5" s="70">
        <v>3217371.77092</v>
      </c>
      <c r="V5" s="70">
        <v>3031367.69325</v>
      </c>
      <c r="W5" s="70">
        <v>1235919.50536</v>
      </c>
      <c r="X5" s="70">
        <v>2064473.7033700002</v>
      </c>
      <c r="Y5" s="70">
        <v>67820.89796</v>
      </c>
      <c r="Z5" s="70">
        <v>1788870.7011</v>
      </c>
      <c r="AA5" s="70">
        <v>451499.65469</v>
      </c>
      <c r="AB5" s="70">
        <v>707198.00457</v>
      </c>
      <c r="AC5" s="70">
        <v>2.910342352972E7</v>
      </c>
    </row>
    <row r="6" ht="18.0" customHeight="1">
      <c r="A6" s="7"/>
      <c r="B6" s="17" t="s">
        <v>22</v>
      </c>
      <c r="C6" s="76">
        <f t="shared" ref="C6:O6" si="3">+Q5</f>
        <v>3980614.273</v>
      </c>
      <c r="D6" s="76">
        <f t="shared" si="3"/>
        <v>7370824.258</v>
      </c>
      <c r="E6" s="76">
        <f t="shared" si="3"/>
        <v>3146137.938</v>
      </c>
      <c r="F6" s="76">
        <f t="shared" si="3"/>
        <v>2041325.13</v>
      </c>
      <c r="G6" s="76">
        <f t="shared" si="3"/>
        <v>3217371.771</v>
      </c>
      <c r="H6" s="76">
        <f t="shared" si="3"/>
        <v>3031367.693</v>
      </c>
      <c r="I6" s="76">
        <f t="shared" si="3"/>
        <v>1235919.505</v>
      </c>
      <c r="J6" s="76">
        <f t="shared" si="3"/>
        <v>2064473.703</v>
      </c>
      <c r="K6" s="76">
        <f t="shared" si="3"/>
        <v>67820.89796</v>
      </c>
      <c r="L6" s="76">
        <f t="shared" si="3"/>
        <v>1788870.701</v>
      </c>
      <c r="M6" s="76">
        <f t="shared" si="3"/>
        <v>451499.6547</v>
      </c>
      <c r="N6" s="76">
        <f t="shared" si="3"/>
        <v>707198.0046</v>
      </c>
      <c r="O6" s="76">
        <f t="shared" si="3"/>
        <v>29103423.53</v>
      </c>
      <c r="Q6" s="69">
        <v>2291227.76239</v>
      </c>
      <c r="R6" s="69">
        <v>4013444.61456</v>
      </c>
      <c r="S6" s="69">
        <v>1590290.3930900001</v>
      </c>
      <c r="T6" s="69">
        <v>1017365.1431300001</v>
      </c>
      <c r="U6" s="69">
        <v>2435137.35983</v>
      </c>
      <c r="V6" s="69">
        <v>1472280.4471800001</v>
      </c>
      <c r="W6" s="69">
        <v>575178.79994</v>
      </c>
      <c r="X6" s="69">
        <v>1053387.46891</v>
      </c>
      <c r="Y6" s="69">
        <v>42209.84279</v>
      </c>
      <c r="Z6" s="69">
        <v>1208572.3615299999</v>
      </c>
      <c r="AA6" s="69">
        <v>256899.76346</v>
      </c>
      <c r="AB6" s="69">
        <v>333830.0</v>
      </c>
      <c r="AC6" s="69">
        <v>1.628982395681E7</v>
      </c>
    </row>
    <row r="7" ht="18.0" customHeight="1">
      <c r="A7" s="7"/>
      <c r="B7" s="19" t="s">
        <v>23</v>
      </c>
      <c r="C7" s="76">
        <f t="shared" ref="C7:O7" si="4">+Q6</f>
        <v>2291227.762</v>
      </c>
      <c r="D7" s="76">
        <f t="shared" si="4"/>
        <v>4013444.615</v>
      </c>
      <c r="E7" s="76">
        <f t="shared" si="4"/>
        <v>1590290.393</v>
      </c>
      <c r="F7" s="76">
        <f t="shared" si="4"/>
        <v>1017365.143</v>
      </c>
      <c r="G7" s="76">
        <f t="shared" si="4"/>
        <v>2435137.36</v>
      </c>
      <c r="H7" s="76">
        <f t="shared" si="4"/>
        <v>1472280.447</v>
      </c>
      <c r="I7" s="76">
        <f t="shared" si="4"/>
        <v>575178.7999</v>
      </c>
      <c r="J7" s="76">
        <f t="shared" si="4"/>
        <v>1053387.469</v>
      </c>
      <c r="K7" s="76">
        <f t="shared" si="4"/>
        <v>42209.84279</v>
      </c>
      <c r="L7" s="76">
        <f t="shared" si="4"/>
        <v>1208572.362</v>
      </c>
      <c r="M7" s="76">
        <f t="shared" si="4"/>
        <v>256899.7635</v>
      </c>
      <c r="N7" s="76">
        <f t="shared" si="4"/>
        <v>333830</v>
      </c>
      <c r="O7" s="76">
        <f t="shared" si="4"/>
        <v>16289823.96</v>
      </c>
      <c r="Q7" s="70">
        <v>4927860.3971</v>
      </c>
      <c r="R7" s="70">
        <v>6480864.54293</v>
      </c>
      <c r="S7" s="70">
        <v>8260256.4941300005</v>
      </c>
      <c r="T7" s="70">
        <v>3985156.8619500003</v>
      </c>
      <c r="U7" s="70">
        <v>2592942.0566700003</v>
      </c>
      <c r="V7" s="70">
        <v>2257287.4962100005</v>
      </c>
      <c r="W7" s="70">
        <v>1507507.07566</v>
      </c>
      <c r="X7" s="70">
        <v>2762966.89581</v>
      </c>
      <c r="Y7" s="70">
        <v>9862.68994</v>
      </c>
      <c r="Z7" s="70">
        <v>3316170.43918</v>
      </c>
      <c r="AA7" s="70">
        <v>295710.36949</v>
      </c>
      <c r="AB7" s="70">
        <v>240676.78115999998</v>
      </c>
      <c r="AC7" s="70">
        <v>3.663726210023E7</v>
      </c>
    </row>
    <row r="8" ht="18.0" customHeight="1">
      <c r="A8" s="7"/>
      <c r="B8" s="17" t="s">
        <v>24</v>
      </c>
      <c r="C8" s="76">
        <f t="shared" ref="C8:O8" si="5">+Q7</f>
        <v>4927860.397</v>
      </c>
      <c r="D8" s="76">
        <f t="shared" si="5"/>
        <v>6480864.543</v>
      </c>
      <c r="E8" s="76">
        <f t="shared" si="5"/>
        <v>8260256.494</v>
      </c>
      <c r="F8" s="76">
        <f t="shared" si="5"/>
        <v>3985156.862</v>
      </c>
      <c r="G8" s="76">
        <f t="shared" si="5"/>
        <v>2592942.057</v>
      </c>
      <c r="H8" s="76">
        <f t="shared" si="5"/>
        <v>2257287.496</v>
      </c>
      <c r="I8" s="76">
        <f t="shared" si="5"/>
        <v>1507507.076</v>
      </c>
      <c r="J8" s="76">
        <f t="shared" si="5"/>
        <v>2762966.896</v>
      </c>
      <c r="K8" s="76">
        <f t="shared" si="5"/>
        <v>9862.68994</v>
      </c>
      <c r="L8" s="76">
        <f t="shared" si="5"/>
        <v>3316170.439</v>
      </c>
      <c r="M8" s="76">
        <f t="shared" si="5"/>
        <v>295710.3695</v>
      </c>
      <c r="N8" s="76">
        <f t="shared" si="5"/>
        <v>240676.7812</v>
      </c>
      <c r="O8" s="76">
        <f t="shared" si="5"/>
        <v>36637262.1</v>
      </c>
      <c r="Q8" s="69">
        <v>1102752.1756999998</v>
      </c>
      <c r="R8" s="69">
        <v>1148082.3363500002</v>
      </c>
      <c r="S8" s="69">
        <v>1720903.5552999997</v>
      </c>
      <c r="T8" s="69">
        <v>443089.28452999995</v>
      </c>
      <c r="U8" s="69">
        <v>331467.14567999996</v>
      </c>
      <c r="V8" s="69">
        <v>304927.47007</v>
      </c>
      <c r="W8" s="69">
        <v>122974.08513</v>
      </c>
      <c r="X8" s="69">
        <v>278689.97872</v>
      </c>
      <c r="Y8" s="69">
        <v>2897.36401</v>
      </c>
      <c r="Z8" s="69">
        <v>450616.66458</v>
      </c>
      <c r="AA8" s="69">
        <v>54127.28331</v>
      </c>
      <c r="AB8" s="69">
        <v>17609.0</v>
      </c>
      <c r="AC8" s="69">
        <v>5978136.343379999</v>
      </c>
    </row>
    <row r="9" ht="18.0" customHeight="1">
      <c r="A9" s="7"/>
      <c r="B9" s="19" t="s">
        <v>25</v>
      </c>
      <c r="C9" s="76">
        <f t="shared" ref="C9:O9" si="6">+Q8</f>
        <v>1102752.176</v>
      </c>
      <c r="D9" s="76">
        <f t="shared" si="6"/>
        <v>1148082.336</v>
      </c>
      <c r="E9" s="76">
        <f t="shared" si="6"/>
        <v>1720903.555</v>
      </c>
      <c r="F9" s="76">
        <f t="shared" si="6"/>
        <v>443089.2845</v>
      </c>
      <c r="G9" s="76">
        <f t="shared" si="6"/>
        <v>331467.1457</v>
      </c>
      <c r="H9" s="76">
        <f t="shared" si="6"/>
        <v>304927.4701</v>
      </c>
      <c r="I9" s="76">
        <f t="shared" si="6"/>
        <v>122974.0851</v>
      </c>
      <c r="J9" s="76">
        <f t="shared" si="6"/>
        <v>278689.9787</v>
      </c>
      <c r="K9" s="76">
        <f t="shared" si="6"/>
        <v>2897.36401</v>
      </c>
      <c r="L9" s="76">
        <f t="shared" si="6"/>
        <v>450616.6646</v>
      </c>
      <c r="M9" s="76">
        <f t="shared" si="6"/>
        <v>54127.28331</v>
      </c>
      <c r="N9" s="76">
        <f t="shared" si="6"/>
        <v>17609</v>
      </c>
      <c r="O9" s="76">
        <f t="shared" si="6"/>
        <v>5978136.343</v>
      </c>
      <c r="Q9" s="69">
        <v>5470509.963210001</v>
      </c>
      <c r="R9" s="69">
        <v>5670219.564150001</v>
      </c>
      <c r="S9" s="69">
        <v>4916876.30454</v>
      </c>
      <c r="T9" s="69">
        <v>4768029.22162</v>
      </c>
      <c r="U9" s="69">
        <v>5060979.604619999</v>
      </c>
      <c r="V9" s="69">
        <v>2978029.5057599996</v>
      </c>
      <c r="W9" s="69">
        <v>1052751.0927499998</v>
      </c>
      <c r="X9" s="69">
        <v>18005.262059999997</v>
      </c>
      <c r="Y9" s="69">
        <v>45578.33718</v>
      </c>
      <c r="Z9" s="69">
        <v>914631.9859800001</v>
      </c>
      <c r="AA9" s="69">
        <v>386075.00366</v>
      </c>
      <c r="AB9" s="69">
        <v>38027.1916</v>
      </c>
      <c r="AC9" s="69">
        <v>3.1319713037130002E7</v>
      </c>
    </row>
    <row r="10" ht="18.0" customHeight="1">
      <c r="A10" s="7"/>
      <c r="B10" s="12" t="s">
        <v>26</v>
      </c>
      <c r="C10" s="75">
        <f t="shared" ref="C10:O10" si="7">SUM(C11:C13)</f>
        <v>12424560.08</v>
      </c>
      <c r="D10" s="75">
        <f t="shared" si="7"/>
        <v>20226104.72</v>
      </c>
      <c r="E10" s="75">
        <f t="shared" si="7"/>
        <v>14183903.08</v>
      </c>
      <c r="F10" s="75">
        <f t="shared" si="7"/>
        <v>9380161.304</v>
      </c>
      <c r="G10" s="75">
        <f t="shared" si="7"/>
        <v>9664162.563</v>
      </c>
      <c r="H10" s="75">
        <f t="shared" si="7"/>
        <v>7570464.966</v>
      </c>
      <c r="I10" s="75">
        <f t="shared" si="7"/>
        <v>3576383.711</v>
      </c>
      <c r="J10" s="75">
        <f t="shared" si="7"/>
        <v>7215523.866</v>
      </c>
      <c r="K10" s="75">
        <f t="shared" si="7"/>
        <v>62025.57461</v>
      </c>
      <c r="L10" s="75">
        <f t="shared" si="7"/>
        <v>6124478.453</v>
      </c>
      <c r="M10" s="75">
        <f t="shared" si="7"/>
        <v>1318326.631</v>
      </c>
      <c r="N10" s="75">
        <f t="shared" si="7"/>
        <v>2384785.87</v>
      </c>
      <c r="O10" s="75">
        <f t="shared" si="7"/>
        <v>94130880.82</v>
      </c>
      <c r="Q10" s="69">
        <v>6954001.98104</v>
      </c>
      <c r="R10" s="69">
        <v>1.4555870188780002E7</v>
      </c>
      <c r="S10" s="69">
        <v>9265924.88911</v>
      </c>
      <c r="T10" s="69">
        <v>4610198.98598</v>
      </c>
      <c r="U10" s="69">
        <v>4602560.327939999</v>
      </c>
      <c r="V10" s="69">
        <v>4592435.45999</v>
      </c>
      <c r="W10" s="69">
        <v>2523332.7005499997</v>
      </c>
      <c r="X10" s="69">
        <v>7196491.794710001</v>
      </c>
      <c r="Y10" s="69">
        <v>16447.23743</v>
      </c>
      <c r="Z10" s="69">
        <v>5209840.207030001</v>
      </c>
      <c r="AA10" s="69">
        <v>930184.63415</v>
      </c>
      <c r="AB10" s="69">
        <v>2346708.75009</v>
      </c>
      <c r="AC10" s="69">
        <v>6.28039971568E7</v>
      </c>
    </row>
    <row r="11" ht="18.0" customHeight="1">
      <c r="A11" s="7"/>
      <c r="B11" s="17" t="s">
        <v>27</v>
      </c>
      <c r="C11" s="76">
        <f t="shared" ref="C11:O11" si="8">+Q9</f>
        <v>5470509.963</v>
      </c>
      <c r="D11" s="76">
        <f t="shared" si="8"/>
        <v>5670219.564</v>
      </c>
      <c r="E11" s="76">
        <f t="shared" si="8"/>
        <v>4916876.305</v>
      </c>
      <c r="F11" s="76">
        <f t="shared" si="8"/>
        <v>4768029.222</v>
      </c>
      <c r="G11" s="76">
        <f t="shared" si="8"/>
        <v>5060979.605</v>
      </c>
      <c r="H11" s="76">
        <f t="shared" si="8"/>
        <v>2978029.506</v>
      </c>
      <c r="I11" s="76">
        <f t="shared" si="8"/>
        <v>1052751.093</v>
      </c>
      <c r="J11" s="76">
        <f t="shared" si="8"/>
        <v>18005.26206</v>
      </c>
      <c r="K11" s="76">
        <f t="shared" si="8"/>
        <v>45578.33718</v>
      </c>
      <c r="L11" s="76">
        <f t="shared" si="8"/>
        <v>914631.986</v>
      </c>
      <c r="M11" s="76">
        <f t="shared" si="8"/>
        <v>386075.0037</v>
      </c>
      <c r="N11" s="76">
        <f t="shared" si="8"/>
        <v>38027.1916</v>
      </c>
      <c r="O11" s="76">
        <f t="shared" si="8"/>
        <v>31319713.04</v>
      </c>
      <c r="Q11" s="69">
        <v>48.13292</v>
      </c>
      <c r="R11" s="69">
        <v>14.968860000000001</v>
      </c>
      <c r="S11" s="69">
        <v>1101.88959</v>
      </c>
      <c r="T11" s="69">
        <v>1933.09625</v>
      </c>
      <c r="U11" s="69">
        <v>622.6304399999999</v>
      </c>
      <c r="V11" s="69">
        <v>0.0</v>
      </c>
      <c r="W11" s="69">
        <v>299.91735</v>
      </c>
      <c r="X11" s="69">
        <v>1026.80969</v>
      </c>
      <c r="Y11" s="69">
        <v>0.0</v>
      </c>
      <c r="Z11" s="69">
        <v>6.2603800000000005</v>
      </c>
      <c r="AA11" s="69">
        <v>2066.9933499999997</v>
      </c>
      <c r="AB11" s="69">
        <v>49.92846</v>
      </c>
      <c r="AC11" s="69">
        <v>7170.62729</v>
      </c>
    </row>
    <row r="12" ht="18.0" customHeight="1">
      <c r="A12" s="7"/>
      <c r="B12" s="17" t="s">
        <v>28</v>
      </c>
      <c r="C12" s="76">
        <f t="shared" ref="C12:O12" si="9">+Q10</f>
        <v>6954001.981</v>
      </c>
      <c r="D12" s="76">
        <f t="shared" si="9"/>
        <v>14555870.19</v>
      </c>
      <c r="E12" s="76">
        <f t="shared" si="9"/>
        <v>9265924.889</v>
      </c>
      <c r="F12" s="76">
        <f t="shared" si="9"/>
        <v>4610198.986</v>
      </c>
      <c r="G12" s="76">
        <f t="shared" si="9"/>
        <v>4602560.328</v>
      </c>
      <c r="H12" s="76">
        <f t="shared" si="9"/>
        <v>4592435.46</v>
      </c>
      <c r="I12" s="76">
        <f t="shared" si="9"/>
        <v>2523332.701</v>
      </c>
      <c r="J12" s="76">
        <f t="shared" si="9"/>
        <v>7196491.795</v>
      </c>
      <c r="K12" s="76">
        <f t="shared" si="9"/>
        <v>16447.23743</v>
      </c>
      <c r="L12" s="76">
        <f t="shared" si="9"/>
        <v>5209840.207</v>
      </c>
      <c r="M12" s="76">
        <f t="shared" si="9"/>
        <v>930184.6342</v>
      </c>
      <c r="N12" s="76">
        <f t="shared" si="9"/>
        <v>2346708.75</v>
      </c>
      <c r="O12" s="76">
        <f t="shared" si="9"/>
        <v>62803997.16</v>
      </c>
    </row>
    <row r="13" ht="20.25" customHeight="1">
      <c r="A13" s="7"/>
      <c r="B13" s="17" t="s">
        <v>435</v>
      </c>
      <c r="C13" s="76">
        <f t="shared" ref="C13:O13" si="10">+Q11</f>
        <v>48.13292</v>
      </c>
      <c r="D13" s="76">
        <f t="shared" si="10"/>
        <v>14.96886</v>
      </c>
      <c r="E13" s="76">
        <f t="shared" si="10"/>
        <v>1101.88959</v>
      </c>
      <c r="F13" s="76">
        <f t="shared" si="10"/>
        <v>1933.09625</v>
      </c>
      <c r="G13" s="76">
        <f t="shared" si="10"/>
        <v>622.63044</v>
      </c>
      <c r="H13" s="76">
        <f t="shared" si="10"/>
        <v>0</v>
      </c>
      <c r="I13" s="76">
        <f t="shared" si="10"/>
        <v>299.91735</v>
      </c>
      <c r="J13" s="76">
        <f t="shared" si="10"/>
        <v>1026.80969</v>
      </c>
      <c r="K13" s="76">
        <f t="shared" si="10"/>
        <v>0</v>
      </c>
      <c r="L13" s="76">
        <f t="shared" si="10"/>
        <v>6.26038</v>
      </c>
      <c r="M13" s="76">
        <f t="shared" si="10"/>
        <v>2066.99335</v>
      </c>
      <c r="N13" s="76">
        <f t="shared" si="10"/>
        <v>49.92846</v>
      </c>
      <c r="O13" s="76">
        <f t="shared" si="10"/>
        <v>7170.62729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ht="30.0" customHeight="1">
      <c r="B15" s="10" t="s">
        <v>30</v>
      </c>
      <c r="C15" s="10" t="str">
        <f t="shared" ref="C15:O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BPR</v>
      </c>
      <c r="O15" s="10" t="str">
        <f t="shared" si="11"/>
        <v>TOTAL SISTEMA</v>
      </c>
    </row>
    <row r="16" ht="19.5" customHeight="1">
      <c r="B16" s="19" t="s">
        <v>436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</row>
    <row r="17" ht="19.5" customHeight="1">
      <c r="B17" s="26" t="s">
        <v>32</v>
      </c>
      <c r="C17" s="27">
        <f t="shared" ref="C17:O17" si="12">C16*C10</f>
        <v>360312.2422</v>
      </c>
      <c r="D17" s="27">
        <f t="shared" si="12"/>
        <v>586557.0369</v>
      </c>
      <c r="E17" s="27">
        <f t="shared" si="12"/>
        <v>411333.1894</v>
      </c>
      <c r="F17" s="27">
        <f t="shared" si="12"/>
        <v>272024.6778</v>
      </c>
      <c r="G17" s="27">
        <f t="shared" si="12"/>
        <v>280260.7143</v>
      </c>
      <c r="H17" s="27">
        <f t="shared" si="12"/>
        <v>219543.484</v>
      </c>
      <c r="I17" s="27">
        <f t="shared" si="12"/>
        <v>103715.1276</v>
      </c>
      <c r="J17" s="27">
        <f t="shared" si="12"/>
        <v>209250.1921</v>
      </c>
      <c r="K17" s="27">
        <f t="shared" si="12"/>
        <v>1798.741664</v>
      </c>
      <c r="L17" s="27">
        <f t="shared" si="12"/>
        <v>177609.8751</v>
      </c>
      <c r="M17" s="27">
        <f t="shared" si="12"/>
        <v>38231.4723</v>
      </c>
      <c r="N17" s="27">
        <f t="shared" si="12"/>
        <v>69158.79023</v>
      </c>
      <c r="O17" s="27">
        <f t="shared" si="12"/>
        <v>2729795.544</v>
      </c>
    </row>
    <row r="18" ht="29.25" customHeight="1">
      <c r="B18" s="29" t="s">
        <v>437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</row>
    <row r="19" ht="21.0" customHeight="1">
      <c r="B19" s="26" t="s">
        <v>34</v>
      </c>
      <c r="C19" s="27">
        <f t="shared" ref="C19:O19" si="13">C9*C18</f>
        <v>771926.523</v>
      </c>
      <c r="D19" s="27">
        <f t="shared" si="13"/>
        <v>803657.6354</v>
      </c>
      <c r="E19" s="27">
        <f t="shared" si="13"/>
        <v>1204632.489</v>
      </c>
      <c r="F19" s="27">
        <f t="shared" si="13"/>
        <v>310162.4992</v>
      </c>
      <c r="G19" s="27">
        <f t="shared" si="13"/>
        <v>232027.002</v>
      </c>
      <c r="H19" s="27">
        <f t="shared" si="13"/>
        <v>213449.229</v>
      </c>
      <c r="I19" s="27">
        <f t="shared" si="13"/>
        <v>86081.85959</v>
      </c>
      <c r="J19" s="27">
        <f t="shared" si="13"/>
        <v>195082.9851</v>
      </c>
      <c r="K19" s="27">
        <f t="shared" si="13"/>
        <v>2028.154807</v>
      </c>
      <c r="L19" s="27">
        <f t="shared" si="13"/>
        <v>315431.6652</v>
      </c>
      <c r="M19" s="27">
        <f t="shared" si="13"/>
        <v>37889.09832</v>
      </c>
      <c r="N19" s="27">
        <f t="shared" si="13"/>
        <v>12326.3</v>
      </c>
      <c r="O19" s="27">
        <f t="shared" si="13"/>
        <v>4184695.44</v>
      </c>
    </row>
    <row r="20" ht="31.5" customHeight="1">
      <c r="B20" s="29" t="s">
        <v>438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R20" s="32"/>
    </row>
    <row r="21" ht="20.25" customHeight="1">
      <c r="B21" s="26" t="s">
        <v>36</v>
      </c>
      <c r="C21" s="27">
        <f t="shared" ref="C21:O21" si="14">C20*C4</f>
        <v>1659392.202</v>
      </c>
      <c r="D21" s="27">
        <f t="shared" si="14"/>
        <v>2469680.588</v>
      </c>
      <c r="E21" s="27">
        <f t="shared" si="14"/>
        <v>2035188.385</v>
      </c>
      <c r="F21" s="27">
        <f t="shared" si="14"/>
        <v>1364777.646</v>
      </c>
      <c r="G21" s="27">
        <f t="shared" si="14"/>
        <v>1205260.748</v>
      </c>
      <c r="H21" s="27">
        <f t="shared" si="14"/>
        <v>1012279.099</v>
      </c>
      <c r="I21" s="27">
        <f t="shared" si="14"/>
        <v>704098.8851</v>
      </c>
      <c r="J21" s="27">
        <f t="shared" si="14"/>
        <v>1134162.004</v>
      </c>
      <c r="K21" s="27">
        <f t="shared" si="14"/>
        <v>10390.97339</v>
      </c>
      <c r="L21" s="27">
        <f t="shared" si="14"/>
        <v>1183393.347</v>
      </c>
      <c r="M21" s="27">
        <f t="shared" si="14"/>
        <v>248020.4459</v>
      </c>
      <c r="N21" s="27">
        <f t="shared" si="14"/>
        <v>525674.5893</v>
      </c>
      <c r="O21" s="27">
        <f t="shared" si="14"/>
        <v>13552318.91</v>
      </c>
    </row>
    <row r="22" ht="32.25" customHeight="1">
      <c r="B22" s="29" t="s">
        <v>439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ht="42.75" customHeight="1">
      <c r="B24" s="23" t="s">
        <v>39</v>
      </c>
      <c r="C24" s="23" t="str">
        <f t="shared" ref="C24:O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BPR</v>
      </c>
      <c r="O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ht="29.25" customHeight="1">
      <c r="B26" s="39" t="s">
        <v>41</v>
      </c>
      <c r="C26" s="27">
        <f t="shared" ref="C26:O26" si="16">C5-C21</f>
        <v>6001765.71</v>
      </c>
      <c r="D26" s="27">
        <f t="shared" si="16"/>
        <v>9432205.666</v>
      </c>
      <c r="E26" s="27">
        <f t="shared" si="16"/>
        <v>8218818.823</v>
      </c>
      <c r="F26" s="27">
        <f t="shared" si="16"/>
        <v>4121831.503</v>
      </c>
      <c r="G26" s="27">
        <f t="shared" si="16"/>
        <v>3531557.992</v>
      </c>
      <c r="H26" s="27">
        <f t="shared" si="16"/>
        <v>3595985.671</v>
      </c>
      <c r="I26" s="27">
        <f t="shared" si="16"/>
        <v>1772363.95</v>
      </c>
      <c r="J26" s="27">
        <f t="shared" si="16"/>
        <v>3188316.614</v>
      </c>
      <c r="K26" s="27">
        <f t="shared" si="16"/>
        <v>49539.46819</v>
      </c>
      <c r="L26" s="27">
        <f t="shared" si="16"/>
        <v>3303033.849</v>
      </c>
      <c r="M26" s="27">
        <f t="shared" si="16"/>
        <v>380191.4879</v>
      </c>
      <c r="N26" s="27">
        <f t="shared" si="16"/>
        <v>283385.4964</v>
      </c>
      <c r="O26" s="27">
        <f t="shared" si="16"/>
        <v>43878996.23</v>
      </c>
    </row>
    <row r="27" ht="18.75" customHeight="1">
      <c r="B27" s="40" t="s">
        <v>42</v>
      </c>
      <c r="C27" s="41">
        <f t="shared" ref="C27:O27" si="17">C26/C17</f>
        <v>16.65712403</v>
      </c>
      <c r="D27" s="41">
        <f t="shared" si="17"/>
        <v>16.08062826</v>
      </c>
      <c r="E27" s="41">
        <f t="shared" si="17"/>
        <v>19.98092796</v>
      </c>
      <c r="F27" s="41">
        <f t="shared" si="17"/>
        <v>15.15241755</v>
      </c>
      <c r="G27" s="41">
        <f t="shared" si="17"/>
        <v>12.60097406</v>
      </c>
      <c r="H27" s="41">
        <f t="shared" si="17"/>
        <v>16.37937781</v>
      </c>
      <c r="I27" s="41">
        <f t="shared" si="17"/>
        <v>17.0887699</v>
      </c>
      <c r="J27" s="41">
        <f t="shared" si="17"/>
        <v>15.2368635</v>
      </c>
      <c r="K27" s="41">
        <f t="shared" si="17"/>
        <v>27.54118014</v>
      </c>
      <c r="L27" s="41">
        <f t="shared" si="17"/>
        <v>18.5971295</v>
      </c>
      <c r="M27" s="41">
        <f t="shared" si="17"/>
        <v>9.944463685</v>
      </c>
      <c r="N27" s="41">
        <f t="shared" si="17"/>
        <v>4.097606326</v>
      </c>
      <c r="O27" s="41">
        <f t="shared" si="17"/>
        <v>16.07409622</v>
      </c>
    </row>
    <row r="28" ht="18.75" customHeight="1">
      <c r="B28" s="40" t="s">
        <v>43</v>
      </c>
      <c r="C28" s="41">
        <f t="shared" ref="C28:O28" si="18">((C26)/C10)*100</f>
        <v>48.3056597</v>
      </c>
      <c r="D28" s="41">
        <f t="shared" si="18"/>
        <v>46.63382196</v>
      </c>
      <c r="E28" s="41">
        <f t="shared" si="18"/>
        <v>57.94469107</v>
      </c>
      <c r="F28" s="41">
        <f t="shared" si="18"/>
        <v>43.9420109</v>
      </c>
      <c r="G28" s="41">
        <f t="shared" si="18"/>
        <v>36.54282479</v>
      </c>
      <c r="H28" s="41">
        <f t="shared" si="18"/>
        <v>47.50019566</v>
      </c>
      <c r="I28" s="41">
        <f t="shared" si="18"/>
        <v>49.5574327</v>
      </c>
      <c r="J28" s="41">
        <f t="shared" si="18"/>
        <v>44.18690414</v>
      </c>
      <c r="K28" s="41">
        <f t="shared" si="18"/>
        <v>79.86942242</v>
      </c>
      <c r="L28" s="41">
        <f t="shared" si="18"/>
        <v>53.93167556</v>
      </c>
      <c r="M28" s="41">
        <f t="shared" si="18"/>
        <v>28.83894469</v>
      </c>
      <c r="N28" s="41">
        <f t="shared" si="18"/>
        <v>11.88305835</v>
      </c>
      <c r="O28" s="41">
        <f t="shared" si="18"/>
        <v>46.61487904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ht="28.5" customHeight="1">
      <c r="B30" s="39" t="s">
        <v>45</v>
      </c>
      <c r="C30" s="27">
        <f t="shared" ref="C30:O30" si="19">C6-(0.4*C7)+C19-C21</f>
        <v>2176657.488</v>
      </c>
      <c r="D30" s="27">
        <f t="shared" si="19"/>
        <v>4099423.459</v>
      </c>
      <c r="E30" s="27">
        <f t="shared" si="19"/>
        <v>1679465.885</v>
      </c>
      <c r="F30" s="27">
        <f t="shared" si="19"/>
        <v>579763.9255</v>
      </c>
      <c r="G30" s="27">
        <f t="shared" si="19"/>
        <v>1270083.081</v>
      </c>
      <c r="H30" s="27">
        <f t="shared" si="19"/>
        <v>1643625.645</v>
      </c>
      <c r="I30" s="27">
        <f t="shared" si="19"/>
        <v>387830.9598</v>
      </c>
      <c r="J30" s="27">
        <f t="shared" si="19"/>
        <v>704039.6967</v>
      </c>
      <c r="K30" s="27">
        <f t="shared" si="19"/>
        <v>42574.14226</v>
      </c>
      <c r="L30" s="27">
        <f t="shared" si="19"/>
        <v>437480.0743</v>
      </c>
      <c r="M30" s="27">
        <f t="shared" si="19"/>
        <v>138608.4018</v>
      </c>
      <c r="N30" s="27">
        <f t="shared" si="19"/>
        <v>60317.71523</v>
      </c>
      <c r="O30" s="27">
        <f t="shared" si="19"/>
        <v>13219870.47</v>
      </c>
    </row>
    <row r="31" ht="18.75" customHeight="1">
      <c r="B31" s="40" t="s">
        <v>42</v>
      </c>
      <c r="C31" s="41">
        <f t="shared" ref="C31:O31" si="20">C30/C17</f>
        <v>6.041031176</v>
      </c>
      <c r="D31" s="41">
        <f t="shared" si="20"/>
        <v>6.988959642</v>
      </c>
      <c r="E31" s="41">
        <f t="shared" si="20"/>
        <v>4.082981699</v>
      </c>
      <c r="F31" s="41">
        <f t="shared" si="20"/>
        <v>2.131291654</v>
      </c>
      <c r="G31" s="41">
        <f t="shared" si="20"/>
        <v>4.531791352</v>
      </c>
      <c r="H31" s="41">
        <f t="shared" si="20"/>
        <v>7.486560816</v>
      </c>
      <c r="I31" s="41">
        <f t="shared" si="20"/>
        <v>3.739386614</v>
      </c>
      <c r="J31" s="41">
        <f t="shared" si="20"/>
        <v>3.364583275</v>
      </c>
      <c r="K31" s="41">
        <f t="shared" si="20"/>
        <v>23.66884757</v>
      </c>
      <c r="L31" s="41">
        <f t="shared" si="20"/>
        <v>2.463151747</v>
      </c>
      <c r="M31" s="41">
        <f t="shared" si="20"/>
        <v>3.625505203</v>
      </c>
      <c r="N31" s="41">
        <f t="shared" si="20"/>
        <v>0.8721626713</v>
      </c>
      <c r="O31" s="41">
        <f t="shared" si="20"/>
        <v>4.842806086</v>
      </c>
    </row>
    <row r="32" ht="18.75" customHeight="1">
      <c r="B32" s="40" t="s">
        <v>43</v>
      </c>
      <c r="C32" s="41">
        <f t="shared" ref="C32:O32" si="21">((C30/C10)*100)</f>
        <v>17.51899041</v>
      </c>
      <c r="D32" s="41">
        <f t="shared" si="21"/>
        <v>20.26798296</v>
      </c>
      <c r="E32" s="41">
        <f t="shared" si="21"/>
        <v>11.84064693</v>
      </c>
      <c r="F32" s="41">
        <f t="shared" si="21"/>
        <v>6.180745797</v>
      </c>
      <c r="G32" s="41">
        <f t="shared" si="21"/>
        <v>13.14219492</v>
      </c>
      <c r="H32" s="41">
        <f t="shared" si="21"/>
        <v>21.71102637</v>
      </c>
      <c r="I32" s="41">
        <f t="shared" si="21"/>
        <v>10.84422118</v>
      </c>
      <c r="J32" s="41">
        <f t="shared" si="21"/>
        <v>9.757291498</v>
      </c>
      <c r="K32" s="41">
        <f t="shared" si="21"/>
        <v>68.63965796</v>
      </c>
      <c r="L32" s="41">
        <f t="shared" si="21"/>
        <v>7.143140068</v>
      </c>
      <c r="M32" s="41">
        <f t="shared" si="21"/>
        <v>10.51396509</v>
      </c>
      <c r="N32" s="41">
        <f t="shared" si="21"/>
        <v>2.529271747</v>
      </c>
      <c r="O32" s="41">
        <f t="shared" si="21"/>
        <v>14.04413765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A72" s="7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A78" s="7"/>
      <c r="B78" s="51" t="s">
        <v>48</v>
      </c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9.71"/>
    <col customWidth="1" min="4" max="9" width="8.71"/>
    <col customWidth="1" min="10" max="10" width="12.43"/>
    <col customWidth="1" hidden="1" min="11" max="11" width="8.71"/>
    <col customWidth="1" min="12" max="13" width="8.71"/>
    <col customWidth="1" min="14" max="14" width="9.86"/>
    <col customWidth="1" min="15" max="15" width="16.14"/>
    <col customWidth="1" min="16" max="29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7.0" customHeight="1">
      <c r="A2" s="7"/>
      <c r="B2" s="8" t="s">
        <v>440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</row>
    <row r="4" ht="18.0" customHeight="1">
      <c r="A4" s="7"/>
      <c r="B4" s="12" t="s">
        <v>20</v>
      </c>
      <c r="C4" s="74">
        <v>3.5332492442320004E7</v>
      </c>
      <c r="D4" s="74">
        <v>5.2912802938200004E7</v>
      </c>
      <c r="E4" s="74">
        <v>4.336326523596E7</v>
      </c>
      <c r="F4" s="74">
        <v>2.8579835395999998E7</v>
      </c>
      <c r="G4" s="74">
        <v>2.5275684050519995E7</v>
      </c>
      <c r="H4" s="74">
        <v>2.091521952984E7</v>
      </c>
      <c r="I4" s="74">
        <v>1.484672278824E7</v>
      </c>
      <c r="J4" s="74">
        <v>2.443579119748E7</v>
      </c>
      <c r="K4" s="74">
        <v>219291.66095000002</v>
      </c>
      <c r="L4" s="74">
        <v>2.531980529485E7</v>
      </c>
      <c r="M4" s="74">
        <v>5303849.49202</v>
      </c>
      <c r="N4" s="74">
        <v>1.1188532768380001E7</v>
      </c>
      <c r="O4" s="74">
        <v>2.8769329279476005E8</v>
      </c>
      <c r="Q4" s="64">
        <v>3.5332492442320004E7</v>
      </c>
      <c r="R4" s="13">
        <v>5.2912802938200004E7</v>
      </c>
      <c r="S4" s="13">
        <v>4.336326523596E7</v>
      </c>
      <c r="T4" s="13">
        <v>2.8579835395999998E7</v>
      </c>
      <c r="U4" s="13">
        <v>2.5275684050519995E7</v>
      </c>
      <c r="V4" s="13">
        <v>2.091521952984E7</v>
      </c>
      <c r="W4" s="13">
        <v>1.484672278824E7</v>
      </c>
      <c r="X4" s="13">
        <v>2.443579119748E7</v>
      </c>
      <c r="Y4" s="13">
        <v>219291.66095000002</v>
      </c>
      <c r="Z4" s="13">
        <v>2.531980529485E7</v>
      </c>
      <c r="AA4" s="13">
        <v>5303849.49202</v>
      </c>
      <c r="AB4" s="13">
        <v>1.1188532768380001E7</v>
      </c>
      <c r="AC4" s="13">
        <v>2.8769329279476005E8</v>
      </c>
    </row>
    <row r="5" ht="18.0" customHeight="1">
      <c r="A5" s="7"/>
      <c r="B5" s="12" t="s">
        <v>21</v>
      </c>
      <c r="C5" s="75">
        <f t="shared" ref="C5:O5" si="1">C6+C8-(C7*0.4)-(C9*0.3)</f>
        <v>7723151.203</v>
      </c>
      <c r="D5" s="75">
        <f t="shared" si="1"/>
        <v>12295357.59</v>
      </c>
      <c r="E5" s="75">
        <f t="shared" si="1"/>
        <v>10392470.28</v>
      </c>
      <c r="F5" s="75">
        <f t="shared" si="1"/>
        <v>5127237.452</v>
      </c>
      <c r="G5" s="75">
        <f t="shared" si="1"/>
        <v>4660905.084</v>
      </c>
      <c r="H5" s="75">
        <f t="shared" si="1"/>
        <v>4259046.105</v>
      </c>
      <c r="I5" s="75">
        <f t="shared" si="1"/>
        <v>2377630.097</v>
      </c>
      <c r="J5" s="75">
        <f t="shared" si="1"/>
        <v>4901205.803</v>
      </c>
      <c r="K5" s="75">
        <f t="shared" si="1"/>
        <v>64438.06476</v>
      </c>
      <c r="L5" s="75">
        <f t="shared" si="1"/>
        <v>4474471.391</v>
      </c>
      <c r="M5" s="75">
        <f t="shared" si="1"/>
        <v>666588.4759</v>
      </c>
      <c r="N5" s="75">
        <f t="shared" si="1"/>
        <v>812656.1044</v>
      </c>
      <c r="O5" s="75">
        <f t="shared" si="1"/>
        <v>57755157.64</v>
      </c>
      <c r="Q5" s="13">
        <v>4033687.6146899997</v>
      </c>
      <c r="R5" s="13">
        <v>7103627.76703</v>
      </c>
      <c r="S5" s="13">
        <v>3073340.89989</v>
      </c>
      <c r="T5" s="13">
        <v>1802343.5092799999</v>
      </c>
      <c r="U5" s="13">
        <v>2830102.4683100004</v>
      </c>
      <c r="V5" s="13">
        <v>2550899.0748399994</v>
      </c>
      <c r="W5" s="13">
        <v>1126788.9499199998</v>
      </c>
      <c r="X5" s="13">
        <v>2652839.8246000004</v>
      </c>
      <c r="Y5" s="13">
        <v>76596.00721</v>
      </c>
      <c r="Z5" s="13">
        <v>1675093.9398299998</v>
      </c>
      <c r="AA5" s="13">
        <v>498753.72293</v>
      </c>
      <c r="AB5" s="13">
        <v>710730.0528000002</v>
      </c>
      <c r="AC5" s="13">
        <v>2.8134803831329998E7</v>
      </c>
    </row>
    <row r="6" ht="18.0" customHeight="1">
      <c r="A6" s="7"/>
      <c r="B6" s="17" t="s">
        <v>22</v>
      </c>
      <c r="C6" s="76">
        <v>4033687.6146899997</v>
      </c>
      <c r="D6" s="76">
        <v>7103627.76703</v>
      </c>
      <c r="E6" s="76">
        <v>3073340.89989</v>
      </c>
      <c r="F6" s="76">
        <v>1802343.5092799999</v>
      </c>
      <c r="G6" s="76">
        <v>2830102.4683100004</v>
      </c>
      <c r="H6" s="76">
        <v>2550899.0748399994</v>
      </c>
      <c r="I6" s="76">
        <v>1126788.9499199998</v>
      </c>
      <c r="J6" s="76">
        <v>2652839.8246000004</v>
      </c>
      <c r="K6" s="76">
        <v>76596.00721</v>
      </c>
      <c r="L6" s="76">
        <v>1675093.9398299998</v>
      </c>
      <c r="M6" s="76">
        <v>498753.72293</v>
      </c>
      <c r="N6" s="76">
        <v>710730.0528000002</v>
      </c>
      <c r="O6" s="76">
        <v>2.8134803831329998E7</v>
      </c>
      <c r="Q6" s="13">
        <v>2262693.39936</v>
      </c>
      <c r="R6" s="13">
        <v>3177009.879630001</v>
      </c>
      <c r="S6" s="13">
        <v>1431771.4912900003</v>
      </c>
      <c r="T6" s="13">
        <v>536795.48014</v>
      </c>
      <c r="U6" s="13">
        <v>1872754.65446</v>
      </c>
      <c r="V6" s="13">
        <v>1046626.3713299999</v>
      </c>
      <c r="W6" s="13">
        <v>349129.59537</v>
      </c>
      <c r="X6" s="13">
        <v>1503806.7233400003</v>
      </c>
      <c r="Y6" s="13">
        <v>52617.218940000006</v>
      </c>
      <c r="Z6" s="13">
        <v>1037538.2049299999</v>
      </c>
      <c r="AA6" s="13">
        <v>259466.50807999997</v>
      </c>
      <c r="AB6" s="13">
        <v>318270.0</v>
      </c>
      <c r="AC6" s="13">
        <v>1.3848479526870001E7</v>
      </c>
    </row>
    <row r="7" ht="18.0" customHeight="1">
      <c r="A7" s="7"/>
      <c r="B7" s="19" t="s">
        <v>23</v>
      </c>
      <c r="C7" s="76">
        <v>2262693.39936</v>
      </c>
      <c r="D7" s="76">
        <v>3177009.879630001</v>
      </c>
      <c r="E7" s="76">
        <v>1431771.4912900003</v>
      </c>
      <c r="F7" s="76">
        <v>536795.48014</v>
      </c>
      <c r="G7" s="76">
        <v>1872754.65446</v>
      </c>
      <c r="H7" s="76">
        <v>1046626.3713299999</v>
      </c>
      <c r="I7" s="76">
        <v>349129.59537</v>
      </c>
      <c r="J7" s="76">
        <v>1503806.7233400003</v>
      </c>
      <c r="K7" s="76">
        <v>52617.218940000006</v>
      </c>
      <c r="L7" s="76">
        <v>1037538.2049299999</v>
      </c>
      <c r="M7" s="76">
        <v>259466.50807999997</v>
      </c>
      <c r="N7" s="76">
        <v>318270.0</v>
      </c>
      <c r="O7" s="76">
        <v>1.3848479526870001E7</v>
      </c>
      <c r="Q7" s="13">
        <v>4925436.46804</v>
      </c>
      <c r="R7" s="13">
        <v>7031693.688219999</v>
      </c>
      <c r="S7" s="13">
        <v>8401472.849640002</v>
      </c>
      <c r="T7" s="13">
        <v>3654577.5064800004</v>
      </c>
      <c r="U7" s="13">
        <v>2704852.3368599997</v>
      </c>
      <c r="V7" s="13">
        <v>2209945.1567300004</v>
      </c>
      <c r="W7" s="13">
        <v>1426906.98824</v>
      </c>
      <c r="X7" s="13">
        <v>2936558.0607900005</v>
      </c>
      <c r="Y7" s="13">
        <v>9712.12817</v>
      </c>
      <c r="Z7" s="13">
        <v>3438286.61881</v>
      </c>
      <c r="AA7" s="13">
        <v>299140.58749</v>
      </c>
      <c r="AB7" s="13">
        <v>237179.08686</v>
      </c>
      <c r="AC7" s="13">
        <v>3.7275761476330005E7</v>
      </c>
    </row>
    <row r="8" ht="18.0" customHeight="1">
      <c r="A8" s="7"/>
      <c r="B8" s="17" t="s">
        <v>24</v>
      </c>
      <c r="C8" s="76">
        <v>4925436.46804</v>
      </c>
      <c r="D8" s="76">
        <v>7031693.688219999</v>
      </c>
      <c r="E8" s="76">
        <v>8401472.849640002</v>
      </c>
      <c r="F8" s="76">
        <v>3654577.5064800004</v>
      </c>
      <c r="G8" s="76">
        <v>2704852.3368599997</v>
      </c>
      <c r="H8" s="76">
        <v>2209945.1567300004</v>
      </c>
      <c r="I8" s="76">
        <v>1426906.98824</v>
      </c>
      <c r="J8" s="76">
        <v>2936558.0607900005</v>
      </c>
      <c r="K8" s="76">
        <v>9712.12817</v>
      </c>
      <c r="L8" s="76">
        <v>3438286.61881</v>
      </c>
      <c r="M8" s="76">
        <v>299140.58749</v>
      </c>
      <c r="N8" s="76">
        <v>237179.08686</v>
      </c>
      <c r="O8" s="76">
        <v>3.7275761476330005E7</v>
      </c>
      <c r="Q8" s="13">
        <v>1102985.0676900002</v>
      </c>
      <c r="R8" s="13">
        <v>1897199.7264999999</v>
      </c>
      <c r="S8" s="13">
        <v>1698782.9244000001</v>
      </c>
      <c r="T8" s="13">
        <v>383217.90728</v>
      </c>
      <c r="U8" s="13">
        <v>416492.8639</v>
      </c>
      <c r="V8" s="13">
        <v>277158.59319</v>
      </c>
      <c r="W8" s="13">
        <v>121380.00999</v>
      </c>
      <c r="X8" s="13">
        <v>288897.97817</v>
      </c>
      <c r="Y8" s="13">
        <v>2743.94348</v>
      </c>
      <c r="Z8" s="13">
        <v>746312.9513900001</v>
      </c>
      <c r="AA8" s="13">
        <v>91730.77085</v>
      </c>
      <c r="AB8" s="13">
        <v>26483.450800000002</v>
      </c>
      <c r="AC8" s="13">
        <v>7053386.18764</v>
      </c>
    </row>
    <row r="9" ht="18.0" customHeight="1">
      <c r="A9" s="7"/>
      <c r="B9" s="19" t="s">
        <v>25</v>
      </c>
      <c r="C9" s="76">
        <v>1102985.0676900002</v>
      </c>
      <c r="D9" s="76">
        <v>1897199.7264999999</v>
      </c>
      <c r="E9" s="76">
        <v>1698782.9244000001</v>
      </c>
      <c r="F9" s="76">
        <v>383217.90728</v>
      </c>
      <c r="G9" s="76">
        <v>416492.8639</v>
      </c>
      <c r="H9" s="76">
        <v>277158.59319</v>
      </c>
      <c r="I9" s="76">
        <v>121380.00999</v>
      </c>
      <c r="J9" s="76">
        <v>288897.97817</v>
      </c>
      <c r="K9" s="76">
        <v>2743.94348</v>
      </c>
      <c r="L9" s="76">
        <v>746312.9513900001</v>
      </c>
      <c r="M9" s="76">
        <v>91730.77085</v>
      </c>
      <c r="N9" s="76">
        <v>26483.450800000002</v>
      </c>
      <c r="O9" s="76">
        <v>7053386.18764</v>
      </c>
    </row>
    <row r="10" ht="18.0" customHeight="1">
      <c r="A10" s="7"/>
      <c r="B10" s="12" t="s">
        <v>26</v>
      </c>
      <c r="C10" s="75">
        <f t="shared" ref="C10:O10" si="2">SUM(C11:C13)</f>
        <v>12224252.9</v>
      </c>
      <c r="D10" s="75">
        <f t="shared" si="2"/>
        <v>19941196.84</v>
      </c>
      <c r="E10" s="75">
        <f t="shared" si="2"/>
        <v>14423953.8</v>
      </c>
      <c r="F10" s="75">
        <f t="shared" si="2"/>
        <v>9001666.979</v>
      </c>
      <c r="G10" s="75">
        <f t="shared" si="2"/>
        <v>9269619.336</v>
      </c>
      <c r="H10" s="75">
        <f t="shared" si="2"/>
        <v>7194679.332</v>
      </c>
      <c r="I10" s="75">
        <f t="shared" si="2"/>
        <v>3415877.225</v>
      </c>
      <c r="J10" s="75">
        <f t="shared" si="2"/>
        <v>7240484.883</v>
      </c>
      <c r="K10" s="75">
        <f t="shared" si="2"/>
        <v>60271.68364</v>
      </c>
      <c r="L10" s="75">
        <f t="shared" si="2"/>
        <v>6065551.236</v>
      </c>
      <c r="M10" s="75">
        <f t="shared" si="2"/>
        <v>1318341.604</v>
      </c>
      <c r="N10" s="75">
        <f t="shared" si="2"/>
        <v>2413818.928</v>
      </c>
      <c r="O10" s="75">
        <f t="shared" si="2"/>
        <v>92569714.76</v>
      </c>
      <c r="R10" s="52"/>
    </row>
    <row r="11" ht="18.0" customHeight="1">
      <c r="A11" s="7"/>
      <c r="B11" s="17" t="s">
        <v>27</v>
      </c>
      <c r="C11" s="76">
        <v>5227071.82857</v>
      </c>
      <c r="D11" s="76">
        <v>5063755.163520001</v>
      </c>
      <c r="E11" s="76">
        <v>5028146.76954</v>
      </c>
      <c r="F11" s="76">
        <v>4401038.745150001</v>
      </c>
      <c r="G11" s="76">
        <v>4805172.47057</v>
      </c>
      <c r="H11" s="76">
        <v>2589940.72348</v>
      </c>
      <c r="I11" s="76">
        <v>945073.3891500001</v>
      </c>
      <c r="J11" s="76">
        <v>15234.024459999999</v>
      </c>
      <c r="K11" s="76">
        <v>43272.254270000005</v>
      </c>
      <c r="L11" s="76">
        <v>959472.85688</v>
      </c>
      <c r="M11" s="76">
        <v>377874.98455</v>
      </c>
      <c r="N11" s="76">
        <v>38405.69913999999</v>
      </c>
      <c r="O11" s="76">
        <v>2.9494458909280006E7</v>
      </c>
    </row>
    <row r="12" ht="18.0" customHeight="1">
      <c r="A12" s="7"/>
      <c r="B12" s="17" t="s">
        <v>28</v>
      </c>
      <c r="C12" s="76">
        <v>6997181.0737</v>
      </c>
      <c r="D12" s="76">
        <v>1.48774195226E7</v>
      </c>
      <c r="E12" s="76">
        <v>9394469.111299999</v>
      </c>
      <c r="F12" s="76">
        <v>4598694.848410001</v>
      </c>
      <c r="G12" s="76">
        <v>4463728.39059</v>
      </c>
      <c r="H12" s="76">
        <v>4604738.60846</v>
      </c>
      <c r="I12" s="76">
        <v>2470503.91573</v>
      </c>
      <c r="J12" s="76">
        <v>7225205.927130001</v>
      </c>
      <c r="K12" s="76">
        <v>16987.351310000002</v>
      </c>
      <c r="L12" s="76">
        <v>5106074.685219999</v>
      </c>
      <c r="M12" s="76">
        <v>938451.6220699999</v>
      </c>
      <c r="N12" s="76">
        <v>2375409.97669</v>
      </c>
      <c r="O12" s="76">
        <v>6.306886503321E7</v>
      </c>
    </row>
    <row r="13" ht="20.25" customHeight="1">
      <c r="A13" s="7"/>
      <c r="B13" s="17" t="s">
        <v>441</v>
      </c>
      <c r="C13" s="76">
        <v>0.0</v>
      </c>
      <c r="D13" s="76">
        <v>22.15725</v>
      </c>
      <c r="E13" s="76">
        <v>1337.92195</v>
      </c>
      <c r="F13" s="76">
        <v>1933.38541</v>
      </c>
      <c r="G13" s="76">
        <v>718.4749300000001</v>
      </c>
      <c r="H13" s="76">
        <v>0.0</v>
      </c>
      <c r="I13" s="76">
        <v>299.91981</v>
      </c>
      <c r="J13" s="76">
        <v>44.93181</v>
      </c>
      <c r="K13" s="76">
        <v>12.078059999999999</v>
      </c>
      <c r="L13" s="76">
        <v>3.6942799999999996</v>
      </c>
      <c r="M13" s="76">
        <v>2014.99727</v>
      </c>
      <c r="N13" s="76">
        <v>3.25216</v>
      </c>
      <c r="O13" s="76">
        <v>6390.81293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ht="30.0" customHeight="1">
      <c r="B15" s="10" t="s">
        <v>30</v>
      </c>
      <c r="C15" s="10" t="str">
        <f t="shared" ref="C15:O15" si="3">C3</f>
        <v>BNB</v>
      </c>
      <c r="D15" s="10" t="str">
        <f t="shared" si="3"/>
        <v>BUN</v>
      </c>
      <c r="E15" s="10" t="str">
        <f t="shared" si="3"/>
        <v>BME</v>
      </c>
      <c r="F15" s="10" t="str">
        <f t="shared" si="3"/>
        <v>BIS</v>
      </c>
      <c r="G15" s="10" t="str">
        <f t="shared" si="3"/>
        <v>BCR</v>
      </c>
      <c r="H15" s="10" t="str">
        <f t="shared" si="3"/>
        <v>BGA</v>
      </c>
      <c r="I15" s="10" t="str">
        <f t="shared" si="3"/>
        <v>BEC</v>
      </c>
      <c r="J15" s="10" t="str">
        <f t="shared" si="3"/>
        <v>BSO</v>
      </c>
      <c r="K15" s="10" t="str">
        <f t="shared" si="3"/>
        <v>BNA</v>
      </c>
      <c r="L15" s="10" t="str">
        <f t="shared" si="3"/>
        <v>BIE</v>
      </c>
      <c r="M15" s="10" t="str">
        <f t="shared" si="3"/>
        <v>BFO</v>
      </c>
      <c r="N15" s="10" t="str">
        <f t="shared" si="3"/>
        <v>BPR</v>
      </c>
      <c r="O15" s="10" t="str">
        <f t="shared" si="3"/>
        <v>TOTAL SISTEMA</v>
      </c>
    </row>
    <row r="16" ht="19.5" customHeight="1">
      <c r="B16" s="19" t="s">
        <v>442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</row>
    <row r="17" ht="19.5" customHeight="1">
      <c r="B17" s="26" t="s">
        <v>32</v>
      </c>
      <c r="C17" s="27">
        <f t="shared" ref="C17:O17" si="4">C16*C10</f>
        <v>354503.3342</v>
      </c>
      <c r="D17" s="27">
        <f t="shared" si="4"/>
        <v>578294.7085</v>
      </c>
      <c r="E17" s="27">
        <f t="shared" si="4"/>
        <v>418294.6603</v>
      </c>
      <c r="F17" s="27">
        <f t="shared" si="4"/>
        <v>261048.3424</v>
      </c>
      <c r="G17" s="27">
        <f t="shared" si="4"/>
        <v>268818.9607</v>
      </c>
      <c r="H17" s="27">
        <f t="shared" si="4"/>
        <v>208645.7006</v>
      </c>
      <c r="I17" s="27">
        <f t="shared" si="4"/>
        <v>99060.43952</v>
      </c>
      <c r="J17" s="27">
        <f t="shared" si="4"/>
        <v>209974.0616</v>
      </c>
      <c r="K17" s="27">
        <f t="shared" si="4"/>
        <v>1747.878826</v>
      </c>
      <c r="L17" s="27">
        <f t="shared" si="4"/>
        <v>175900.9859</v>
      </c>
      <c r="M17" s="27">
        <f t="shared" si="4"/>
        <v>38231.90651</v>
      </c>
      <c r="N17" s="27">
        <f t="shared" si="4"/>
        <v>70000.74891</v>
      </c>
      <c r="O17" s="27">
        <f t="shared" si="4"/>
        <v>2684521.728</v>
      </c>
    </row>
    <row r="18" ht="29.25" customHeight="1">
      <c r="B18" s="29" t="s">
        <v>443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</row>
    <row r="19" ht="21.0" customHeight="1">
      <c r="B19" s="26" t="s">
        <v>34</v>
      </c>
      <c r="C19" s="27">
        <f t="shared" ref="C19:O19" si="5">C9*C18</f>
        <v>772089.5474</v>
      </c>
      <c r="D19" s="27">
        <f t="shared" si="5"/>
        <v>1328039.809</v>
      </c>
      <c r="E19" s="27">
        <f t="shared" si="5"/>
        <v>1189148.047</v>
      </c>
      <c r="F19" s="27">
        <f t="shared" si="5"/>
        <v>268252.5351</v>
      </c>
      <c r="G19" s="27">
        <f t="shared" si="5"/>
        <v>291545.0047</v>
      </c>
      <c r="H19" s="27">
        <f t="shared" si="5"/>
        <v>194011.0152</v>
      </c>
      <c r="I19" s="27">
        <f t="shared" si="5"/>
        <v>84966.00699</v>
      </c>
      <c r="J19" s="27">
        <f t="shared" si="5"/>
        <v>202228.5847</v>
      </c>
      <c r="K19" s="27">
        <f t="shared" si="5"/>
        <v>1920.760436</v>
      </c>
      <c r="L19" s="27">
        <f t="shared" si="5"/>
        <v>522419.066</v>
      </c>
      <c r="M19" s="27">
        <f t="shared" si="5"/>
        <v>64211.5396</v>
      </c>
      <c r="N19" s="27">
        <f t="shared" si="5"/>
        <v>18538.41556</v>
      </c>
      <c r="O19" s="27">
        <f t="shared" si="5"/>
        <v>4937370.331</v>
      </c>
    </row>
    <row r="20" ht="31.5" customHeight="1">
      <c r="B20" s="29" t="s">
        <v>444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R20" s="32"/>
    </row>
    <row r="21" ht="20.25" customHeight="1">
      <c r="B21" s="26" t="s">
        <v>36</v>
      </c>
      <c r="C21" s="27">
        <f t="shared" ref="C21:O21" si="6">C20*C4</f>
        <v>1660627.145</v>
      </c>
      <c r="D21" s="27">
        <f t="shared" si="6"/>
        <v>2486901.738</v>
      </c>
      <c r="E21" s="27">
        <f t="shared" si="6"/>
        <v>2038073.466</v>
      </c>
      <c r="F21" s="27">
        <f t="shared" si="6"/>
        <v>1343252.264</v>
      </c>
      <c r="G21" s="27">
        <f t="shared" si="6"/>
        <v>1187957.15</v>
      </c>
      <c r="H21" s="27">
        <f t="shared" si="6"/>
        <v>983015.3179</v>
      </c>
      <c r="I21" s="27">
        <f t="shared" si="6"/>
        <v>697795.971</v>
      </c>
      <c r="J21" s="27">
        <f t="shared" si="6"/>
        <v>1148482.186</v>
      </c>
      <c r="K21" s="27">
        <f t="shared" si="6"/>
        <v>10306.70806</v>
      </c>
      <c r="L21" s="27">
        <f t="shared" si="6"/>
        <v>1190030.849</v>
      </c>
      <c r="M21" s="27">
        <f t="shared" si="6"/>
        <v>249280.9261</v>
      </c>
      <c r="N21" s="27">
        <f t="shared" si="6"/>
        <v>525861.0401</v>
      </c>
      <c r="O21" s="27">
        <f t="shared" si="6"/>
        <v>13521584.76</v>
      </c>
    </row>
    <row r="22" ht="32.25" customHeight="1">
      <c r="B22" s="29" t="s">
        <v>445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ht="42.75" customHeight="1">
      <c r="B24" s="23" t="s">
        <v>39</v>
      </c>
      <c r="C24" s="23" t="str">
        <f t="shared" ref="C24:O24" si="7">C3</f>
        <v>BNB</v>
      </c>
      <c r="D24" s="23" t="str">
        <f t="shared" si="7"/>
        <v>BUN</v>
      </c>
      <c r="E24" s="23" t="str">
        <f t="shared" si="7"/>
        <v>BME</v>
      </c>
      <c r="F24" s="23" t="str">
        <f t="shared" si="7"/>
        <v>BIS</v>
      </c>
      <c r="G24" s="23" t="str">
        <f t="shared" si="7"/>
        <v>BCR</v>
      </c>
      <c r="H24" s="23" t="str">
        <f t="shared" si="7"/>
        <v>BGA</v>
      </c>
      <c r="I24" s="23" t="str">
        <f t="shared" si="7"/>
        <v>BEC</v>
      </c>
      <c r="J24" s="23" t="str">
        <f t="shared" si="7"/>
        <v>BSO</v>
      </c>
      <c r="K24" s="23" t="str">
        <f t="shared" si="7"/>
        <v>BNA</v>
      </c>
      <c r="L24" s="23" t="str">
        <f t="shared" si="7"/>
        <v>BIE</v>
      </c>
      <c r="M24" s="23" t="str">
        <f t="shared" si="7"/>
        <v>BFO</v>
      </c>
      <c r="N24" s="23" t="str">
        <f t="shared" si="7"/>
        <v>BPR</v>
      </c>
      <c r="O24" s="23" t="str">
        <f t="shared" si="7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ht="29.25" customHeight="1">
      <c r="B26" s="39" t="s">
        <v>41</v>
      </c>
      <c r="C26" s="27">
        <f t="shared" ref="C26:O26" si="8">C5-C21</f>
        <v>6062524.058</v>
      </c>
      <c r="D26" s="27">
        <f t="shared" si="8"/>
        <v>9808455.847</v>
      </c>
      <c r="E26" s="27">
        <f t="shared" si="8"/>
        <v>8354396.81</v>
      </c>
      <c r="F26" s="27">
        <f t="shared" si="8"/>
        <v>3783985.188</v>
      </c>
      <c r="G26" s="27">
        <f t="shared" si="8"/>
        <v>3472947.934</v>
      </c>
      <c r="H26" s="27">
        <f t="shared" si="8"/>
        <v>3276030.787</v>
      </c>
      <c r="I26" s="27">
        <f t="shared" si="8"/>
        <v>1679834.126</v>
      </c>
      <c r="J26" s="27">
        <f t="shared" si="8"/>
        <v>3752723.616</v>
      </c>
      <c r="K26" s="27">
        <f t="shared" si="8"/>
        <v>54131.3567</v>
      </c>
      <c r="L26" s="27">
        <f t="shared" si="8"/>
        <v>3284440.542</v>
      </c>
      <c r="M26" s="27">
        <f t="shared" si="8"/>
        <v>417307.5498</v>
      </c>
      <c r="N26" s="27">
        <f t="shared" si="8"/>
        <v>286795.0643</v>
      </c>
      <c r="O26" s="27">
        <f t="shared" si="8"/>
        <v>44233572.88</v>
      </c>
    </row>
    <row r="27" ht="18.75" customHeight="1">
      <c r="B27" s="40" t="s">
        <v>42</v>
      </c>
      <c r="C27" s="41">
        <f t="shared" ref="C27:O27" si="9">C26/C17</f>
        <v>17.1014585</v>
      </c>
      <c r="D27" s="41">
        <f t="shared" si="9"/>
        <v>16.96099878</v>
      </c>
      <c r="E27" s="41">
        <f t="shared" si="9"/>
        <v>19.97251603</v>
      </c>
      <c r="F27" s="41">
        <f t="shared" si="9"/>
        <v>14.49534271</v>
      </c>
      <c r="G27" s="41">
        <f t="shared" si="9"/>
        <v>12.9192819</v>
      </c>
      <c r="H27" s="41">
        <f t="shared" si="9"/>
        <v>15.70140567</v>
      </c>
      <c r="I27" s="41">
        <f t="shared" si="9"/>
        <v>16.95766881</v>
      </c>
      <c r="J27" s="41">
        <f t="shared" si="9"/>
        <v>17.87231998</v>
      </c>
      <c r="K27" s="41">
        <f t="shared" si="9"/>
        <v>30.96974224</v>
      </c>
      <c r="L27" s="41">
        <f t="shared" si="9"/>
        <v>18.67209855</v>
      </c>
      <c r="M27" s="41">
        <f t="shared" si="9"/>
        <v>10.91516453</v>
      </c>
      <c r="N27" s="41">
        <f t="shared" si="9"/>
        <v>4.097028514</v>
      </c>
      <c r="O27" s="41">
        <f t="shared" si="9"/>
        <v>16.47726387</v>
      </c>
    </row>
    <row r="28" ht="18.75" customHeight="1">
      <c r="B28" s="40" t="s">
        <v>43</v>
      </c>
      <c r="C28" s="41">
        <f t="shared" ref="C28:O28" si="10">((C26)/C10)*100</f>
        <v>49.59422965</v>
      </c>
      <c r="D28" s="41">
        <f t="shared" si="10"/>
        <v>49.18689648</v>
      </c>
      <c r="E28" s="41">
        <f t="shared" si="10"/>
        <v>57.9202965</v>
      </c>
      <c r="F28" s="41">
        <f t="shared" si="10"/>
        <v>42.03649387</v>
      </c>
      <c r="G28" s="41">
        <f t="shared" si="10"/>
        <v>37.46591751</v>
      </c>
      <c r="H28" s="41">
        <f t="shared" si="10"/>
        <v>45.53407645</v>
      </c>
      <c r="I28" s="41">
        <f t="shared" si="10"/>
        <v>49.17723956</v>
      </c>
      <c r="J28" s="41">
        <f t="shared" si="10"/>
        <v>51.82972794</v>
      </c>
      <c r="K28" s="41">
        <f t="shared" si="10"/>
        <v>89.8122525</v>
      </c>
      <c r="L28" s="41">
        <f t="shared" si="10"/>
        <v>54.14908579</v>
      </c>
      <c r="M28" s="41">
        <f t="shared" si="10"/>
        <v>31.65397713</v>
      </c>
      <c r="N28" s="41">
        <f t="shared" si="10"/>
        <v>11.88138269</v>
      </c>
      <c r="O28" s="41">
        <f t="shared" si="10"/>
        <v>47.78406523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ht="28.5" customHeight="1">
      <c r="B30" s="39" t="s">
        <v>45</v>
      </c>
      <c r="C30" s="27">
        <f t="shared" ref="C30:O30" si="11">C6-(0.4*C7)+C19-C21</f>
        <v>2240072.658</v>
      </c>
      <c r="D30" s="27">
        <f t="shared" si="11"/>
        <v>4673961.886</v>
      </c>
      <c r="E30" s="27">
        <f t="shared" si="11"/>
        <v>1651706.884</v>
      </c>
      <c r="F30" s="27">
        <f t="shared" si="11"/>
        <v>512625.5887</v>
      </c>
      <c r="G30" s="27">
        <f t="shared" si="11"/>
        <v>1184588.461</v>
      </c>
      <c r="H30" s="27">
        <f t="shared" si="11"/>
        <v>1343244.224</v>
      </c>
      <c r="I30" s="27">
        <f t="shared" si="11"/>
        <v>374307.1477</v>
      </c>
      <c r="J30" s="27">
        <f t="shared" si="11"/>
        <v>1105063.534</v>
      </c>
      <c r="K30" s="27">
        <f t="shared" si="11"/>
        <v>47163.17201</v>
      </c>
      <c r="L30" s="27">
        <f t="shared" si="11"/>
        <v>592466.875</v>
      </c>
      <c r="M30" s="27">
        <f t="shared" si="11"/>
        <v>209897.7332</v>
      </c>
      <c r="N30" s="27">
        <f t="shared" si="11"/>
        <v>76099.42825</v>
      </c>
      <c r="O30" s="27">
        <f t="shared" si="11"/>
        <v>14011197.59</v>
      </c>
    </row>
    <row r="31" ht="18.75" customHeight="1">
      <c r="B31" s="40" t="s">
        <v>42</v>
      </c>
      <c r="C31" s="41">
        <f t="shared" ref="C31:O31" si="12">C30/C17</f>
        <v>6.318904342</v>
      </c>
      <c r="D31" s="41">
        <f t="shared" si="12"/>
        <v>8.082318267</v>
      </c>
      <c r="E31" s="41">
        <f t="shared" si="12"/>
        <v>3.948668346</v>
      </c>
      <c r="F31" s="41">
        <f t="shared" si="12"/>
        <v>1.963718996</v>
      </c>
      <c r="G31" s="41">
        <f t="shared" si="12"/>
        <v>4.406640282</v>
      </c>
      <c r="H31" s="41">
        <f t="shared" si="12"/>
        <v>6.437919495</v>
      </c>
      <c r="I31" s="41">
        <f t="shared" si="12"/>
        <v>3.77857346</v>
      </c>
      <c r="J31" s="41">
        <f t="shared" si="12"/>
        <v>5.262857351</v>
      </c>
      <c r="K31" s="41">
        <f t="shared" si="12"/>
        <v>26.9830902</v>
      </c>
      <c r="L31" s="41">
        <f t="shared" si="12"/>
        <v>3.368183937</v>
      </c>
      <c r="M31" s="41">
        <f t="shared" si="12"/>
        <v>5.49011944</v>
      </c>
      <c r="N31" s="41">
        <f t="shared" si="12"/>
        <v>1.087123058</v>
      </c>
      <c r="O31" s="41">
        <f t="shared" si="12"/>
        <v>5.219252817</v>
      </c>
    </row>
    <row r="32" ht="18.75" customHeight="1">
      <c r="B32" s="40" t="s">
        <v>43</v>
      </c>
      <c r="C32" s="41">
        <f t="shared" ref="C32:O32" si="13">((C30/C10)*100)</f>
        <v>18.32482259</v>
      </c>
      <c r="D32" s="41">
        <f t="shared" si="13"/>
        <v>23.43872297</v>
      </c>
      <c r="E32" s="41">
        <f t="shared" si="13"/>
        <v>11.4511382</v>
      </c>
      <c r="F32" s="41">
        <f t="shared" si="13"/>
        <v>5.694785087</v>
      </c>
      <c r="G32" s="41">
        <f t="shared" si="13"/>
        <v>12.77925682</v>
      </c>
      <c r="H32" s="41">
        <f t="shared" si="13"/>
        <v>18.66996654</v>
      </c>
      <c r="I32" s="41">
        <f t="shared" si="13"/>
        <v>10.95786303</v>
      </c>
      <c r="J32" s="41">
        <f t="shared" si="13"/>
        <v>15.26228632</v>
      </c>
      <c r="K32" s="41">
        <f t="shared" si="13"/>
        <v>78.25096157</v>
      </c>
      <c r="L32" s="41">
        <f t="shared" si="13"/>
        <v>9.767733416</v>
      </c>
      <c r="M32" s="41">
        <f t="shared" si="13"/>
        <v>15.92134638</v>
      </c>
      <c r="N32" s="41">
        <f t="shared" si="13"/>
        <v>3.152656869</v>
      </c>
      <c r="O32" s="41">
        <f t="shared" si="13"/>
        <v>15.13583317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B78" s="51" t="s">
        <v>48</v>
      </c>
      <c r="O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14.29"/>
    <col customWidth="1" min="4" max="4" width="13.43"/>
    <col customWidth="1" min="5" max="6" width="13.71"/>
    <col customWidth="1" min="7" max="7" width="15.71"/>
    <col customWidth="1" min="8" max="8" width="13.57"/>
    <col customWidth="1" min="9" max="9" width="12.43"/>
    <col customWidth="1" min="10" max="10" width="14.14"/>
    <col customWidth="1" hidden="1" min="11" max="11" width="8.71"/>
    <col customWidth="1" min="12" max="12" width="0.14"/>
    <col customWidth="1" min="13" max="16" width="14.14"/>
    <col customWidth="1" min="17" max="17" width="19.71"/>
    <col customWidth="1" min="18" max="18" width="11.57"/>
    <col customWidth="1" min="19" max="19" width="12.0"/>
    <col customWidth="1" min="20" max="28" width="11.71"/>
    <col customWidth="1" min="29" max="33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2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11" t="s">
        <v>19</v>
      </c>
    </row>
    <row r="4" ht="18.0" customHeight="1">
      <c r="A4" s="7"/>
      <c r="B4" s="12" t="s">
        <v>20</v>
      </c>
      <c r="C4" s="54">
        <f t="shared" ref="C4:Q4" si="1">+S4</f>
        <v>26864644.19</v>
      </c>
      <c r="D4" s="54">
        <f t="shared" si="1"/>
        <v>29168196.47</v>
      </c>
      <c r="E4" s="54">
        <f t="shared" si="1"/>
        <v>36863056.19</v>
      </c>
      <c r="F4" s="54">
        <f t="shared" si="1"/>
        <v>23133503.95</v>
      </c>
      <c r="G4" s="54">
        <f t="shared" si="1"/>
        <v>20737130.49</v>
      </c>
      <c r="H4" s="54">
        <f t="shared" si="1"/>
        <v>12923306.02</v>
      </c>
      <c r="I4" s="54">
        <f t="shared" si="1"/>
        <v>10662240.55</v>
      </c>
      <c r="J4" s="54">
        <f t="shared" si="1"/>
        <v>14331551.33</v>
      </c>
      <c r="K4" s="54">
        <f t="shared" si="1"/>
        <v>171834.8174</v>
      </c>
      <c r="L4" s="54">
        <f t="shared" si="1"/>
        <v>499873.4779</v>
      </c>
      <c r="M4" s="54">
        <f t="shared" si="1"/>
        <v>14700391.4</v>
      </c>
      <c r="N4" s="54">
        <f t="shared" si="1"/>
        <v>3791120.493</v>
      </c>
      <c r="O4" s="54">
        <f t="shared" si="1"/>
        <v>17386001.55</v>
      </c>
      <c r="P4" s="54">
        <f t="shared" si="1"/>
        <v>9054982.714</v>
      </c>
      <c r="Q4" s="54">
        <f t="shared" si="1"/>
        <v>220287833.6</v>
      </c>
      <c r="S4" s="58">
        <v>2.68646441855E7</v>
      </c>
      <c r="T4" s="58">
        <v>2.916819646934E7</v>
      </c>
      <c r="U4" s="58">
        <v>3.686305619251E7</v>
      </c>
      <c r="V4" s="58">
        <v>2.313350394647E7</v>
      </c>
      <c r="W4" s="58">
        <v>2.073713049E7</v>
      </c>
      <c r="X4" s="58">
        <v>1.292330602225E7</v>
      </c>
      <c r="Y4" s="58">
        <v>1.066224054761E7</v>
      </c>
      <c r="Z4" s="58">
        <v>1.433155133234E7</v>
      </c>
      <c r="AA4" s="58">
        <v>171834.81741</v>
      </c>
      <c r="AB4" s="58">
        <v>499873.47788</v>
      </c>
      <c r="AC4" s="58">
        <v>1.470039139596E7</v>
      </c>
      <c r="AD4" s="58">
        <v>3791120.49331</v>
      </c>
      <c r="AE4" s="58">
        <v>1.73860015458E7</v>
      </c>
      <c r="AF4" s="58">
        <v>9054982.71406</v>
      </c>
      <c r="AG4" s="58">
        <v>2.2028783363044E8</v>
      </c>
    </row>
    <row r="5" ht="18.0" customHeight="1">
      <c r="A5" s="7"/>
      <c r="B5" s="12" t="s">
        <v>21</v>
      </c>
      <c r="C5" s="14">
        <f t="shared" ref="C5:Q5" si="2">C6+C8-(C7*0.4)-(C9*0.3)</f>
        <v>5617295.827</v>
      </c>
      <c r="D5" s="14">
        <f t="shared" si="2"/>
        <v>7439034.416</v>
      </c>
      <c r="E5" s="14">
        <f t="shared" si="2"/>
        <v>7262616.037</v>
      </c>
      <c r="F5" s="14">
        <f t="shared" si="2"/>
        <v>4355791.459</v>
      </c>
      <c r="G5" s="14">
        <f t="shared" si="2"/>
        <v>4227300.543</v>
      </c>
      <c r="H5" s="14">
        <f t="shared" si="2"/>
        <v>1732706.929</v>
      </c>
      <c r="I5" s="14">
        <f t="shared" si="2"/>
        <v>1720143.21</v>
      </c>
      <c r="J5" s="14">
        <f t="shared" si="2"/>
        <v>2211250.836</v>
      </c>
      <c r="K5" s="14">
        <f t="shared" si="2"/>
        <v>62945.58467</v>
      </c>
      <c r="L5" s="14">
        <f t="shared" si="2"/>
        <v>91749.6522</v>
      </c>
      <c r="M5" s="14">
        <f t="shared" si="2"/>
        <v>2061613.2</v>
      </c>
      <c r="N5" s="14">
        <f t="shared" si="2"/>
        <v>395736.1601</v>
      </c>
      <c r="O5" s="14">
        <f t="shared" si="2"/>
        <v>2071216.659</v>
      </c>
      <c r="P5" s="14">
        <f t="shared" si="2"/>
        <v>482462.0614</v>
      </c>
      <c r="Q5" s="15">
        <f t="shared" si="2"/>
        <v>39731862.57</v>
      </c>
      <c r="S5" s="59">
        <v>2829699.03206</v>
      </c>
      <c r="T5" s="59">
        <v>4554419.663939999</v>
      </c>
      <c r="U5" s="59">
        <v>3541867.54273</v>
      </c>
      <c r="V5" s="59">
        <v>2531764.87822</v>
      </c>
      <c r="W5" s="59">
        <v>2335543.62721</v>
      </c>
      <c r="X5" s="59">
        <v>1185854.45395</v>
      </c>
      <c r="Y5" s="59">
        <v>860266.5822000001</v>
      </c>
      <c r="Z5" s="59">
        <v>722783.3045399999</v>
      </c>
      <c r="AA5" s="59">
        <v>32027.19668</v>
      </c>
      <c r="AB5" s="59">
        <v>33136.05973</v>
      </c>
      <c r="AC5" s="59">
        <v>683279.3005</v>
      </c>
      <c r="AD5" s="59">
        <v>252336.25591</v>
      </c>
      <c r="AE5" s="59">
        <v>963623.40317</v>
      </c>
      <c r="AF5" s="59">
        <v>435798.20799</v>
      </c>
      <c r="AG5" s="59">
        <v>2.0962399508830003E7</v>
      </c>
    </row>
    <row r="6" ht="18.0" customHeight="1">
      <c r="A6" s="7"/>
      <c r="B6" s="17" t="s">
        <v>22</v>
      </c>
      <c r="C6" s="18">
        <f t="shared" ref="C6:Q6" si="3">+S5</f>
        <v>2829699.032</v>
      </c>
      <c r="D6" s="18">
        <f t="shared" si="3"/>
        <v>4554419.664</v>
      </c>
      <c r="E6" s="18">
        <f t="shared" si="3"/>
        <v>3541867.543</v>
      </c>
      <c r="F6" s="18">
        <f t="shared" si="3"/>
        <v>2531764.878</v>
      </c>
      <c r="G6" s="18">
        <f t="shared" si="3"/>
        <v>2335543.627</v>
      </c>
      <c r="H6" s="18">
        <f t="shared" si="3"/>
        <v>1185854.454</v>
      </c>
      <c r="I6" s="18">
        <f t="shared" si="3"/>
        <v>860266.5822</v>
      </c>
      <c r="J6" s="18">
        <f t="shared" si="3"/>
        <v>722783.3045</v>
      </c>
      <c r="K6" s="18">
        <f t="shared" si="3"/>
        <v>32027.19668</v>
      </c>
      <c r="L6" s="18">
        <f t="shared" si="3"/>
        <v>33136.05973</v>
      </c>
      <c r="M6" s="18">
        <f t="shared" si="3"/>
        <v>683279.3005</v>
      </c>
      <c r="N6" s="18">
        <f t="shared" si="3"/>
        <v>252336.2559</v>
      </c>
      <c r="O6" s="18">
        <f t="shared" si="3"/>
        <v>963623.4032</v>
      </c>
      <c r="P6" s="18">
        <f t="shared" si="3"/>
        <v>435798.208</v>
      </c>
      <c r="Q6" s="18">
        <f t="shared" si="3"/>
        <v>20962399.51</v>
      </c>
      <c r="S6" s="60">
        <v>1842378.3383199999</v>
      </c>
      <c r="T6" s="60">
        <v>2144279.0118299997</v>
      </c>
      <c r="U6" s="60">
        <v>1946517.32574</v>
      </c>
      <c r="V6" s="60">
        <v>1021958.94426</v>
      </c>
      <c r="W6" s="60">
        <v>1113944.2558</v>
      </c>
      <c r="X6" s="60">
        <v>607791.19882</v>
      </c>
      <c r="Y6" s="60">
        <v>335845.50597000006</v>
      </c>
      <c r="Z6" s="60">
        <v>522132.08638</v>
      </c>
      <c r="AA6" s="60">
        <v>18656.962760000002</v>
      </c>
      <c r="AB6" s="60">
        <v>25760.54</v>
      </c>
      <c r="AC6" s="60">
        <v>269401.64662</v>
      </c>
      <c r="AD6" s="60">
        <v>164282.31407</v>
      </c>
      <c r="AE6" s="60">
        <v>510498.00976</v>
      </c>
      <c r="AF6" s="60">
        <v>101033.00047</v>
      </c>
      <c r="AG6" s="60">
        <v>1.06244791408E7</v>
      </c>
    </row>
    <row r="7" ht="18.0" customHeight="1">
      <c r="A7" s="7"/>
      <c r="B7" s="19" t="s">
        <v>23</v>
      </c>
      <c r="C7" s="18">
        <f t="shared" ref="C7:Q7" si="4">+S6</f>
        <v>1842378.338</v>
      </c>
      <c r="D7" s="18">
        <f t="shared" si="4"/>
        <v>2144279.012</v>
      </c>
      <c r="E7" s="18">
        <f t="shared" si="4"/>
        <v>1946517.326</v>
      </c>
      <c r="F7" s="18">
        <f t="shared" si="4"/>
        <v>1021958.944</v>
      </c>
      <c r="G7" s="18">
        <f t="shared" si="4"/>
        <v>1113944.256</v>
      </c>
      <c r="H7" s="18">
        <f t="shared" si="4"/>
        <v>607791.1988</v>
      </c>
      <c r="I7" s="18">
        <f t="shared" si="4"/>
        <v>335845.506</v>
      </c>
      <c r="J7" s="18">
        <f t="shared" si="4"/>
        <v>522132.0864</v>
      </c>
      <c r="K7" s="18">
        <f t="shared" si="4"/>
        <v>18656.96276</v>
      </c>
      <c r="L7" s="18">
        <f t="shared" si="4"/>
        <v>25760.54</v>
      </c>
      <c r="M7" s="18">
        <f t="shared" si="4"/>
        <v>269401.6466</v>
      </c>
      <c r="N7" s="18">
        <f t="shared" si="4"/>
        <v>164282.3141</v>
      </c>
      <c r="O7" s="18">
        <f t="shared" si="4"/>
        <v>510498.0098</v>
      </c>
      <c r="P7" s="18">
        <f t="shared" si="4"/>
        <v>101033.0005</v>
      </c>
      <c r="Q7" s="18">
        <f t="shared" si="4"/>
        <v>10624479.14</v>
      </c>
      <c r="S7" s="59">
        <v>3871557.26029</v>
      </c>
      <c r="T7" s="59">
        <v>4318341.18074</v>
      </c>
      <c r="U7" s="59">
        <v>5041543.25083</v>
      </c>
      <c r="V7" s="59">
        <v>2689220.04833</v>
      </c>
      <c r="W7" s="59">
        <v>2606794.08503</v>
      </c>
      <c r="X7" s="59">
        <v>920586.8534199999</v>
      </c>
      <c r="Y7" s="59">
        <v>1088776.01785</v>
      </c>
      <c r="Z7" s="59">
        <v>1768850.28785</v>
      </c>
      <c r="AA7" s="59">
        <v>40171.48421</v>
      </c>
      <c r="AB7" s="59">
        <v>89914.33576</v>
      </c>
      <c r="AC7" s="59">
        <v>1592689.88457</v>
      </c>
      <c r="AD7" s="59">
        <v>256168.55842</v>
      </c>
      <c r="AE7" s="59">
        <v>1484496.80568</v>
      </c>
      <c r="AF7" s="59">
        <v>124374.17457999999</v>
      </c>
      <c r="AG7" s="59">
        <v>2.5893484227560002E7</v>
      </c>
    </row>
    <row r="8" ht="18.0" customHeight="1">
      <c r="A8" s="7"/>
      <c r="B8" s="17" t="s">
        <v>24</v>
      </c>
      <c r="C8" s="18">
        <f t="shared" ref="C8:Q8" si="5">+S7</f>
        <v>3871557.26</v>
      </c>
      <c r="D8" s="18">
        <f t="shared" si="5"/>
        <v>4318341.181</v>
      </c>
      <c r="E8" s="18">
        <f t="shared" si="5"/>
        <v>5041543.251</v>
      </c>
      <c r="F8" s="18">
        <f t="shared" si="5"/>
        <v>2689220.048</v>
      </c>
      <c r="G8" s="18">
        <f t="shared" si="5"/>
        <v>2606794.085</v>
      </c>
      <c r="H8" s="18">
        <f t="shared" si="5"/>
        <v>920586.8534</v>
      </c>
      <c r="I8" s="18">
        <f t="shared" si="5"/>
        <v>1088776.018</v>
      </c>
      <c r="J8" s="18">
        <f t="shared" si="5"/>
        <v>1768850.288</v>
      </c>
      <c r="K8" s="18">
        <f t="shared" si="5"/>
        <v>40171.48421</v>
      </c>
      <c r="L8" s="18">
        <f t="shared" si="5"/>
        <v>89914.33576</v>
      </c>
      <c r="M8" s="18">
        <f t="shared" si="5"/>
        <v>1592689.885</v>
      </c>
      <c r="N8" s="18">
        <f t="shared" si="5"/>
        <v>256168.5584</v>
      </c>
      <c r="O8" s="18">
        <f t="shared" si="5"/>
        <v>1484496.806</v>
      </c>
      <c r="P8" s="18">
        <f t="shared" si="5"/>
        <v>124374.1746</v>
      </c>
      <c r="Q8" s="18">
        <f t="shared" si="5"/>
        <v>25893484.23</v>
      </c>
      <c r="S8" s="60">
        <v>1156697.10051</v>
      </c>
      <c r="T8" s="60">
        <v>1920049.41369</v>
      </c>
      <c r="U8" s="60">
        <v>1807292.75348</v>
      </c>
      <c r="V8" s="60">
        <v>1521366.29964</v>
      </c>
      <c r="W8" s="60">
        <v>898198.22398</v>
      </c>
      <c r="X8" s="60">
        <v>435392.99603</v>
      </c>
      <c r="Y8" s="60">
        <v>315203.95763</v>
      </c>
      <c r="Z8" s="60">
        <v>238433.07437000002</v>
      </c>
      <c r="AA8" s="60">
        <v>5967.7037199999995</v>
      </c>
      <c r="AB8" s="60">
        <v>69988.4243</v>
      </c>
      <c r="AC8" s="60">
        <v>355317.75344</v>
      </c>
      <c r="AD8" s="60">
        <v>156852.42871</v>
      </c>
      <c r="AE8" s="60">
        <v>575681.15188</v>
      </c>
      <c r="AF8" s="60">
        <v>124323.73664</v>
      </c>
      <c r="AG8" s="60">
        <v>9580765.01802</v>
      </c>
    </row>
    <row r="9" ht="18.0" customHeight="1">
      <c r="A9" s="7"/>
      <c r="B9" s="19" t="s">
        <v>25</v>
      </c>
      <c r="C9" s="18">
        <f t="shared" ref="C9:Q9" si="6">+S8</f>
        <v>1156697.101</v>
      </c>
      <c r="D9" s="18">
        <f t="shared" si="6"/>
        <v>1920049.414</v>
      </c>
      <c r="E9" s="18">
        <f t="shared" si="6"/>
        <v>1807292.753</v>
      </c>
      <c r="F9" s="18">
        <f t="shared" si="6"/>
        <v>1521366.3</v>
      </c>
      <c r="G9" s="18">
        <f t="shared" si="6"/>
        <v>898198.224</v>
      </c>
      <c r="H9" s="18">
        <f t="shared" si="6"/>
        <v>435392.996</v>
      </c>
      <c r="I9" s="18">
        <f t="shared" si="6"/>
        <v>315203.9576</v>
      </c>
      <c r="J9" s="18">
        <f t="shared" si="6"/>
        <v>238433.0744</v>
      </c>
      <c r="K9" s="18">
        <f t="shared" si="6"/>
        <v>5967.70372</v>
      </c>
      <c r="L9" s="18">
        <f t="shared" si="6"/>
        <v>69988.4243</v>
      </c>
      <c r="M9" s="18">
        <f t="shared" si="6"/>
        <v>355317.7534</v>
      </c>
      <c r="N9" s="18">
        <f t="shared" si="6"/>
        <v>156852.4287</v>
      </c>
      <c r="O9" s="18">
        <f t="shared" si="6"/>
        <v>575681.1519</v>
      </c>
      <c r="P9" s="18">
        <f t="shared" si="6"/>
        <v>124323.7366</v>
      </c>
      <c r="Q9" s="18">
        <f t="shared" si="6"/>
        <v>9580765.018</v>
      </c>
      <c r="S9" s="60">
        <v>4005489.58823</v>
      </c>
      <c r="T9" s="60">
        <v>3937616.3981500003</v>
      </c>
      <c r="U9" s="60">
        <v>5125477.59006</v>
      </c>
      <c r="V9" s="60">
        <v>4156834.23192</v>
      </c>
      <c r="W9" s="60">
        <v>3554712.2790300003</v>
      </c>
      <c r="X9" s="60">
        <v>1911832.91048</v>
      </c>
      <c r="Y9" s="60">
        <v>1066888.84767</v>
      </c>
      <c r="Z9" s="60">
        <v>6435.713519999999</v>
      </c>
      <c r="AA9" s="60">
        <v>22188.72695</v>
      </c>
      <c r="AB9" s="60">
        <v>9887.557490000001</v>
      </c>
      <c r="AC9" s="60">
        <v>529446.11662</v>
      </c>
      <c r="AD9" s="60">
        <v>454392.76704</v>
      </c>
      <c r="AE9" s="60">
        <v>2638432.9996100003</v>
      </c>
      <c r="AF9" s="60">
        <v>20672.47128</v>
      </c>
      <c r="AG9" s="60">
        <v>2.744030819805E7</v>
      </c>
    </row>
    <row r="10" ht="18.0" customHeight="1">
      <c r="A10" s="7"/>
      <c r="B10" s="12" t="s">
        <v>26</v>
      </c>
      <c r="C10" s="14">
        <f t="shared" ref="C10:Q10" si="7">SUM(C11:C13)</f>
        <v>10909318.68</v>
      </c>
      <c r="D10" s="14">
        <f t="shared" si="7"/>
        <v>12142245.71</v>
      </c>
      <c r="E10" s="14">
        <f t="shared" si="7"/>
        <v>14691104.05</v>
      </c>
      <c r="F10" s="14">
        <f t="shared" si="7"/>
        <v>8585095.099</v>
      </c>
      <c r="G10" s="14">
        <f t="shared" si="7"/>
        <v>7930932.571</v>
      </c>
      <c r="H10" s="14">
        <f t="shared" si="7"/>
        <v>4097291.586</v>
      </c>
      <c r="I10" s="14">
        <f t="shared" si="7"/>
        <v>2726222.3</v>
      </c>
      <c r="J10" s="14">
        <f t="shared" si="7"/>
        <v>3180100.782</v>
      </c>
      <c r="K10" s="14">
        <f t="shared" si="7"/>
        <v>41335.36038</v>
      </c>
      <c r="L10" s="14">
        <f t="shared" si="7"/>
        <v>11962.89435</v>
      </c>
      <c r="M10" s="14">
        <f t="shared" si="7"/>
        <v>4505612.966</v>
      </c>
      <c r="N10" s="14">
        <f t="shared" si="7"/>
        <v>877166.8092</v>
      </c>
      <c r="O10" s="14">
        <f t="shared" si="7"/>
        <v>4720463.647</v>
      </c>
      <c r="P10" s="14">
        <f t="shared" si="7"/>
        <v>1969982.712</v>
      </c>
      <c r="Q10" s="15">
        <f t="shared" si="7"/>
        <v>76388835.17</v>
      </c>
      <c r="S10" s="60">
        <v>6898717.5154099995</v>
      </c>
      <c r="T10" s="60">
        <v>8203066.44029</v>
      </c>
      <c r="U10" s="60">
        <v>9549532.773629999</v>
      </c>
      <c r="V10" s="60">
        <v>4423871.963439999</v>
      </c>
      <c r="W10" s="60">
        <v>4371147.97566</v>
      </c>
      <c r="X10" s="60">
        <v>2185458.6759699997</v>
      </c>
      <c r="Y10" s="60">
        <v>1655271.98378</v>
      </c>
      <c r="Z10" s="60">
        <v>3173472.93271</v>
      </c>
      <c r="AA10" s="60">
        <v>19146.633429999998</v>
      </c>
      <c r="AB10" s="60">
        <v>2075.33686</v>
      </c>
      <c r="AC10" s="60">
        <v>3974738.71878</v>
      </c>
      <c r="AD10" s="60">
        <v>419892.68405000004</v>
      </c>
      <c r="AE10" s="60">
        <v>2081934.50112</v>
      </c>
      <c r="AF10" s="60">
        <v>1946850.28914</v>
      </c>
      <c r="AG10" s="60">
        <v>4.890517842427E7</v>
      </c>
    </row>
    <row r="11" ht="18.0" customHeight="1">
      <c r="A11" s="7"/>
      <c r="B11" s="17" t="s">
        <v>27</v>
      </c>
      <c r="C11" s="18">
        <f t="shared" ref="C11:Q11" si="8">+S9</f>
        <v>4005489.588</v>
      </c>
      <c r="D11" s="18">
        <f t="shared" si="8"/>
        <v>3937616.398</v>
      </c>
      <c r="E11" s="18">
        <f t="shared" si="8"/>
        <v>5125477.59</v>
      </c>
      <c r="F11" s="18">
        <f t="shared" si="8"/>
        <v>4156834.232</v>
      </c>
      <c r="G11" s="18">
        <f t="shared" si="8"/>
        <v>3554712.279</v>
      </c>
      <c r="H11" s="18">
        <f t="shared" si="8"/>
        <v>1911832.91</v>
      </c>
      <c r="I11" s="18">
        <f t="shared" si="8"/>
        <v>1066888.848</v>
      </c>
      <c r="J11" s="18">
        <f t="shared" si="8"/>
        <v>6435.71352</v>
      </c>
      <c r="K11" s="18">
        <f t="shared" si="8"/>
        <v>22188.72695</v>
      </c>
      <c r="L11" s="18">
        <f t="shared" si="8"/>
        <v>9887.55749</v>
      </c>
      <c r="M11" s="18">
        <f t="shared" si="8"/>
        <v>529446.1166</v>
      </c>
      <c r="N11" s="18">
        <f t="shared" si="8"/>
        <v>454392.767</v>
      </c>
      <c r="O11" s="18">
        <f t="shared" si="8"/>
        <v>2638433</v>
      </c>
      <c r="P11" s="18">
        <f t="shared" si="8"/>
        <v>20672.47128</v>
      </c>
      <c r="Q11" s="18">
        <f t="shared" si="8"/>
        <v>27440308.2</v>
      </c>
      <c r="S11" s="60">
        <v>5111.57607</v>
      </c>
      <c r="T11" s="60">
        <v>1562.8718600000002</v>
      </c>
      <c r="U11" s="60">
        <v>16093.6874</v>
      </c>
      <c r="V11" s="60">
        <v>4388.90317</v>
      </c>
      <c r="W11" s="60">
        <v>5072.31641</v>
      </c>
      <c r="X11" s="60">
        <v>0.0</v>
      </c>
      <c r="Y11" s="60">
        <v>4061.46808</v>
      </c>
      <c r="Z11" s="60">
        <v>192.13586999999998</v>
      </c>
      <c r="AA11" s="60">
        <v>0.0</v>
      </c>
      <c r="AB11" s="60">
        <v>0.0</v>
      </c>
      <c r="AC11" s="60">
        <v>1428.13054</v>
      </c>
      <c r="AD11" s="60">
        <v>2881.3581200000003</v>
      </c>
      <c r="AE11" s="60">
        <v>96.14669</v>
      </c>
      <c r="AF11" s="60">
        <v>2459.95151</v>
      </c>
      <c r="AG11" s="60">
        <v>43348.54572</v>
      </c>
    </row>
    <row r="12" ht="18.0" customHeight="1">
      <c r="A12" s="7"/>
      <c r="B12" s="17" t="s">
        <v>28</v>
      </c>
      <c r="C12" s="18">
        <f t="shared" ref="C12:Q12" si="9">+S10</f>
        <v>6898717.515</v>
      </c>
      <c r="D12" s="18">
        <f t="shared" si="9"/>
        <v>8203066.44</v>
      </c>
      <c r="E12" s="18">
        <f t="shared" si="9"/>
        <v>9549532.774</v>
      </c>
      <c r="F12" s="18">
        <f t="shared" si="9"/>
        <v>4423871.963</v>
      </c>
      <c r="G12" s="18">
        <f t="shared" si="9"/>
        <v>4371147.976</v>
      </c>
      <c r="H12" s="18">
        <f t="shared" si="9"/>
        <v>2185458.676</v>
      </c>
      <c r="I12" s="18">
        <f t="shared" si="9"/>
        <v>1655271.984</v>
      </c>
      <c r="J12" s="18">
        <f t="shared" si="9"/>
        <v>3173472.933</v>
      </c>
      <c r="K12" s="18">
        <f t="shared" si="9"/>
        <v>19146.63343</v>
      </c>
      <c r="L12" s="18">
        <f t="shared" si="9"/>
        <v>2075.33686</v>
      </c>
      <c r="M12" s="18">
        <f t="shared" si="9"/>
        <v>3974738.719</v>
      </c>
      <c r="N12" s="18">
        <f t="shared" si="9"/>
        <v>419892.6841</v>
      </c>
      <c r="O12" s="18">
        <f t="shared" si="9"/>
        <v>2081934.501</v>
      </c>
      <c r="P12" s="18">
        <f t="shared" si="9"/>
        <v>1946850.289</v>
      </c>
      <c r="Q12" s="18">
        <f t="shared" si="9"/>
        <v>48905178.42</v>
      </c>
    </row>
    <row r="13" ht="20.25" customHeight="1">
      <c r="A13" s="7"/>
      <c r="B13" s="17" t="s">
        <v>74</v>
      </c>
      <c r="C13" s="18">
        <f t="shared" ref="C13:Q13" si="10">+S11</f>
        <v>5111.57607</v>
      </c>
      <c r="D13" s="18">
        <f t="shared" si="10"/>
        <v>1562.87186</v>
      </c>
      <c r="E13" s="18">
        <f t="shared" si="10"/>
        <v>16093.6874</v>
      </c>
      <c r="F13" s="18">
        <f t="shared" si="10"/>
        <v>4388.90317</v>
      </c>
      <c r="G13" s="18">
        <f t="shared" si="10"/>
        <v>5072.31641</v>
      </c>
      <c r="H13" s="18">
        <f t="shared" si="10"/>
        <v>0</v>
      </c>
      <c r="I13" s="18">
        <f t="shared" si="10"/>
        <v>4061.46808</v>
      </c>
      <c r="J13" s="18">
        <f t="shared" si="10"/>
        <v>192.13587</v>
      </c>
      <c r="K13" s="18">
        <f t="shared" si="10"/>
        <v>0</v>
      </c>
      <c r="L13" s="18">
        <f t="shared" si="10"/>
        <v>0</v>
      </c>
      <c r="M13" s="18">
        <f t="shared" si="10"/>
        <v>1428.13054</v>
      </c>
      <c r="N13" s="18">
        <f t="shared" si="10"/>
        <v>2881.35812</v>
      </c>
      <c r="O13" s="18">
        <f t="shared" si="10"/>
        <v>96.14669</v>
      </c>
      <c r="P13" s="18">
        <f t="shared" si="10"/>
        <v>2459.95151</v>
      </c>
      <c r="Q13" s="18">
        <f t="shared" si="10"/>
        <v>43348.54572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Q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BDB</v>
      </c>
      <c r="M15" s="10" t="str">
        <f t="shared" si="11"/>
        <v>BIE</v>
      </c>
      <c r="N15" s="10" t="str">
        <f t="shared" si="11"/>
        <v>BFO</v>
      </c>
      <c r="O15" s="10" t="str">
        <f t="shared" si="11"/>
        <v>BFS</v>
      </c>
      <c r="P15" s="10" t="str">
        <f t="shared" si="11"/>
        <v>BPR</v>
      </c>
      <c r="Q15" s="23" t="str">
        <f t="shared" si="11"/>
        <v>SISTEMA BMU
</v>
      </c>
    </row>
    <row r="16" ht="19.5" customHeight="1">
      <c r="B16" s="19" t="s">
        <v>75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>
        <v>0.029</v>
      </c>
    </row>
    <row r="17" ht="19.5" customHeight="1">
      <c r="B17" s="26" t="s">
        <v>32</v>
      </c>
      <c r="C17" s="27">
        <f t="shared" ref="C17:Q17" si="12">C16*C10</f>
        <v>316370.2417</v>
      </c>
      <c r="D17" s="27">
        <f t="shared" si="12"/>
        <v>352125.1256</v>
      </c>
      <c r="E17" s="27">
        <f t="shared" si="12"/>
        <v>426042.0175</v>
      </c>
      <c r="F17" s="27">
        <f t="shared" si="12"/>
        <v>248967.7579</v>
      </c>
      <c r="G17" s="27">
        <f t="shared" si="12"/>
        <v>229997.0446</v>
      </c>
      <c r="H17" s="27">
        <f t="shared" si="12"/>
        <v>118821.456</v>
      </c>
      <c r="I17" s="27">
        <f t="shared" si="12"/>
        <v>79060.44669</v>
      </c>
      <c r="J17" s="27">
        <f t="shared" si="12"/>
        <v>92222.92268</v>
      </c>
      <c r="K17" s="27">
        <f t="shared" si="12"/>
        <v>1198.725451</v>
      </c>
      <c r="L17" s="27">
        <f t="shared" si="12"/>
        <v>346.9239362</v>
      </c>
      <c r="M17" s="27">
        <f t="shared" si="12"/>
        <v>130662.776</v>
      </c>
      <c r="N17" s="27">
        <f t="shared" si="12"/>
        <v>25437.83747</v>
      </c>
      <c r="O17" s="27">
        <f t="shared" si="12"/>
        <v>136893.4458</v>
      </c>
      <c r="P17" s="27">
        <f t="shared" si="12"/>
        <v>57129.49865</v>
      </c>
      <c r="Q17" s="28">
        <f t="shared" si="12"/>
        <v>2215276.22</v>
      </c>
    </row>
    <row r="18" ht="29.25" customHeight="1">
      <c r="B18" s="29" t="s">
        <v>76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>
        <v>0.7</v>
      </c>
    </row>
    <row r="19" ht="21.0" customHeight="1">
      <c r="B19" s="26" t="s">
        <v>34</v>
      </c>
      <c r="C19" s="27">
        <f t="shared" ref="C19:Q19" si="13">C9*C18</f>
        <v>809687.9704</v>
      </c>
      <c r="D19" s="27">
        <f t="shared" si="13"/>
        <v>1344034.59</v>
      </c>
      <c r="E19" s="27">
        <f t="shared" si="13"/>
        <v>1265104.927</v>
      </c>
      <c r="F19" s="27">
        <f t="shared" si="13"/>
        <v>1064956.41</v>
      </c>
      <c r="G19" s="27">
        <f t="shared" si="13"/>
        <v>628738.7568</v>
      </c>
      <c r="H19" s="27">
        <f t="shared" si="13"/>
        <v>304775.0972</v>
      </c>
      <c r="I19" s="27">
        <f t="shared" si="13"/>
        <v>220642.7703</v>
      </c>
      <c r="J19" s="27">
        <f t="shared" si="13"/>
        <v>166903.1521</v>
      </c>
      <c r="K19" s="27">
        <f t="shared" si="13"/>
        <v>4177.392604</v>
      </c>
      <c r="L19" s="27">
        <f t="shared" si="13"/>
        <v>48991.89701</v>
      </c>
      <c r="M19" s="27">
        <f t="shared" si="13"/>
        <v>248722.4274</v>
      </c>
      <c r="N19" s="27">
        <f t="shared" si="13"/>
        <v>109796.7001</v>
      </c>
      <c r="O19" s="27">
        <f t="shared" si="13"/>
        <v>402976.8063</v>
      </c>
      <c r="P19" s="27">
        <f t="shared" si="13"/>
        <v>87026.61565</v>
      </c>
      <c r="Q19" s="28">
        <f t="shared" si="13"/>
        <v>6706535.513</v>
      </c>
    </row>
    <row r="20" ht="31.5" customHeight="1">
      <c r="B20" s="29" t="s">
        <v>77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>
        <v>0.047</v>
      </c>
      <c r="T20" s="32"/>
    </row>
    <row r="21" ht="20.25" customHeight="1">
      <c r="B21" s="26" t="s">
        <v>36</v>
      </c>
      <c r="C21" s="27">
        <f t="shared" ref="C21:Q21" si="14">C20*C4</f>
        <v>1262638.277</v>
      </c>
      <c r="D21" s="27">
        <f t="shared" si="14"/>
        <v>1370905.234</v>
      </c>
      <c r="E21" s="27">
        <f t="shared" si="14"/>
        <v>1732563.641</v>
      </c>
      <c r="F21" s="27">
        <f t="shared" si="14"/>
        <v>1087274.685</v>
      </c>
      <c r="G21" s="27">
        <f t="shared" si="14"/>
        <v>974645.133</v>
      </c>
      <c r="H21" s="27">
        <f t="shared" si="14"/>
        <v>607395.383</v>
      </c>
      <c r="I21" s="27">
        <f t="shared" si="14"/>
        <v>501125.3057</v>
      </c>
      <c r="J21" s="27">
        <f t="shared" si="14"/>
        <v>673582.9126</v>
      </c>
      <c r="K21" s="27">
        <f t="shared" si="14"/>
        <v>8076.236418</v>
      </c>
      <c r="L21" s="27">
        <f t="shared" si="14"/>
        <v>23494.05346</v>
      </c>
      <c r="M21" s="27">
        <f t="shared" si="14"/>
        <v>690918.3956</v>
      </c>
      <c r="N21" s="27">
        <f t="shared" si="14"/>
        <v>178182.6632</v>
      </c>
      <c r="O21" s="27">
        <f t="shared" si="14"/>
        <v>817142.0727</v>
      </c>
      <c r="P21" s="27">
        <f t="shared" si="14"/>
        <v>425584.1876</v>
      </c>
      <c r="Q21" s="28">
        <f t="shared" si="14"/>
        <v>10353528.18</v>
      </c>
    </row>
    <row r="22" ht="32.25" customHeight="1">
      <c r="B22" s="29" t="s">
        <v>78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Q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BDB</v>
      </c>
      <c r="M24" s="23" t="str">
        <f t="shared" si="15"/>
        <v>BIE</v>
      </c>
      <c r="N24" s="23" t="str">
        <f t="shared" si="15"/>
        <v>BFO</v>
      </c>
      <c r="O24" s="23" t="str">
        <f t="shared" si="15"/>
        <v>BFS</v>
      </c>
      <c r="P24" s="23" t="str">
        <f t="shared" si="15"/>
        <v>BPR</v>
      </c>
      <c r="Q24" s="23" t="str">
        <f t="shared" si="15"/>
        <v>SISTEMA BMU
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Q26" si="16">C5-C21</f>
        <v>4354657.55</v>
      </c>
      <c r="D26" s="27">
        <f t="shared" si="16"/>
        <v>6068129.182</v>
      </c>
      <c r="E26" s="27">
        <f t="shared" si="16"/>
        <v>5530052.396</v>
      </c>
      <c r="F26" s="27">
        <f t="shared" si="16"/>
        <v>3268516.773</v>
      </c>
      <c r="G26" s="27">
        <f t="shared" si="16"/>
        <v>3252655.41</v>
      </c>
      <c r="H26" s="27">
        <f t="shared" si="16"/>
        <v>1125311.546</v>
      </c>
      <c r="I26" s="27">
        <f t="shared" si="16"/>
        <v>1219017.905</v>
      </c>
      <c r="J26" s="27">
        <f t="shared" si="16"/>
        <v>1537667.923</v>
      </c>
      <c r="K26" s="27">
        <f t="shared" si="16"/>
        <v>54869.34825</v>
      </c>
      <c r="L26" s="27">
        <f t="shared" si="16"/>
        <v>68255.59874</v>
      </c>
      <c r="M26" s="27">
        <f t="shared" si="16"/>
        <v>1370694.805</v>
      </c>
      <c r="N26" s="27">
        <f t="shared" si="16"/>
        <v>217553.4969</v>
      </c>
      <c r="O26" s="27">
        <f t="shared" si="16"/>
        <v>1254074.587</v>
      </c>
      <c r="P26" s="27">
        <f t="shared" si="16"/>
        <v>56877.87383</v>
      </c>
      <c r="Q26" s="28">
        <f t="shared" si="16"/>
        <v>29378334.39</v>
      </c>
    </row>
    <row r="27" ht="18.75" customHeight="1">
      <c r="B27" s="40" t="s">
        <v>42</v>
      </c>
      <c r="C27" s="41">
        <f t="shared" ref="C27:Q27" si="17">C26/C17</f>
        <v>13.76443475</v>
      </c>
      <c r="D27" s="41">
        <f t="shared" si="17"/>
        <v>17.23287758</v>
      </c>
      <c r="E27" s="41">
        <f t="shared" si="17"/>
        <v>12.9800634</v>
      </c>
      <c r="F27" s="41">
        <f t="shared" si="17"/>
        <v>13.12827332</v>
      </c>
      <c r="G27" s="41">
        <f t="shared" si="17"/>
        <v>14.14216177</v>
      </c>
      <c r="H27" s="41">
        <f t="shared" si="17"/>
        <v>9.470608961</v>
      </c>
      <c r="I27" s="41">
        <f t="shared" si="17"/>
        <v>15.41880872</v>
      </c>
      <c r="J27" s="41">
        <f t="shared" si="17"/>
        <v>16.67338096</v>
      </c>
      <c r="K27" s="41">
        <f t="shared" si="17"/>
        <v>45.77307356</v>
      </c>
      <c r="L27" s="41">
        <f t="shared" si="17"/>
        <v>196.745141</v>
      </c>
      <c r="M27" s="41">
        <f t="shared" si="17"/>
        <v>10.49032361</v>
      </c>
      <c r="N27" s="41">
        <f t="shared" si="17"/>
        <v>8.552358163</v>
      </c>
      <c r="O27" s="41">
        <f t="shared" si="17"/>
        <v>9.160954198</v>
      </c>
      <c r="P27" s="41">
        <f t="shared" si="17"/>
        <v>0.9955955361</v>
      </c>
      <c r="Q27" s="42">
        <f t="shared" si="17"/>
        <v>13.2617026</v>
      </c>
    </row>
    <row r="28" ht="18.75" customHeight="1">
      <c r="B28" s="40" t="s">
        <v>43</v>
      </c>
      <c r="C28" s="41">
        <f t="shared" ref="C28:Q28" si="18">((C26)/C10)*100</f>
        <v>39.91686079</v>
      </c>
      <c r="D28" s="41">
        <f t="shared" si="18"/>
        <v>49.97534498</v>
      </c>
      <c r="E28" s="41">
        <f t="shared" si="18"/>
        <v>37.64218385</v>
      </c>
      <c r="F28" s="41">
        <f t="shared" si="18"/>
        <v>38.07199263</v>
      </c>
      <c r="G28" s="41">
        <f t="shared" si="18"/>
        <v>41.01226912</v>
      </c>
      <c r="H28" s="41">
        <f t="shared" si="18"/>
        <v>27.46476599</v>
      </c>
      <c r="I28" s="41">
        <f t="shared" si="18"/>
        <v>44.71454528</v>
      </c>
      <c r="J28" s="41">
        <f t="shared" si="18"/>
        <v>48.35280478</v>
      </c>
      <c r="K28" s="41">
        <f t="shared" si="18"/>
        <v>132.7419133</v>
      </c>
      <c r="L28" s="41">
        <f t="shared" si="18"/>
        <v>570.5609089</v>
      </c>
      <c r="M28" s="41">
        <f t="shared" si="18"/>
        <v>30.42193848</v>
      </c>
      <c r="N28" s="41">
        <f t="shared" si="18"/>
        <v>24.80183867</v>
      </c>
      <c r="O28" s="41">
        <f t="shared" si="18"/>
        <v>26.56676717</v>
      </c>
      <c r="P28" s="41">
        <f t="shared" si="18"/>
        <v>2.887227055</v>
      </c>
      <c r="Q28" s="42">
        <f t="shared" si="18"/>
        <v>38.45893753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Q30" si="19">C6-(0.4*C7)+C19-C21</f>
        <v>1639797.39</v>
      </c>
      <c r="D30" s="27">
        <f t="shared" si="19"/>
        <v>3669837.415</v>
      </c>
      <c r="E30" s="27">
        <f t="shared" si="19"/>
        <v>2295801.899</v>
      </c>
      <c r="F30" s="27">
        <f t="shared" si="19"/>
        <v>2100663.025</v>
      </c>
      <c r="G30" s="27">
        <f t="shared" si="19"/>
        <v>1544059.549</v>
      </c>
      <c r="H30" s="27">
        <f t="shared" si="19"/>
        <v>640117.6886</v>
      </c>
      <c r="I30" s="27">
        <f t="shared" si="19"/>
        <v>445445.8444</v>
      </c>
      <c r="J30" s="27">
        <f t="shared" si="19"/>
        <v>7250.709427</v>
      </c>
      <c r="K30" s="27">
        <f t="shared" si="19"/>
        <v>20665.56776</v>
      </c>
      <c r="L30" s="27">
        <f t="shared" si="19"/>
        <v>48329.68728</v>
      </c>
      <c r="M30" s="27">
        <f t="shared" si="19"/>
        <v>133322.6736</v>
      </c>
      <c r="N30" s="27">
        <f t="shared" si="19"/>
        <v>118237.3672</v>
      </c>
      <c r="O30" s="27">
        <f t="shared" si="19"/>
        <v>345258.9329</v>
      </c>
      <c r="P30" s="27">
        <f t="shared" si="19"/>
        <v>56827.43589</v>
      </c>
      <c r="Q30" s="28">
        <f t="shared" si="19"/>
        <v>13065615.18</v>
      </c>
    </row>
    <row r="31" ht="18.75" customHeight="1">
      <c r="B31" s="40" t="s">
        <v>42</v>
      </c>
      <c r="C31" s="41">
        <f t="shared" ref="C31:Q31" si="20">C30/C17</f>
        <v>5.183159394</v>
      </c>
      <c r="D31" s="41">
        <f t="shared" si="20"/>
        <v>10.42196977</v>
      </c>
      <c r="E31" s="41">
        <f t="shared" si="20"/>
        <v>5.388674836</v>
      </c>
      <c r="F31" s="41">
        <f t="shared" si="20"/>
        <v>8.437490231</v>
      </c>
      <c r="G31" s="41">
        <f t="shared" si="20"/>
        <v>6.713388651</v>
      </c>
      <c r="H31" s="41">
        <f t="shared" si="20"/>
        <v>5.387223067</v>
      </c>
      <c r="I31" s="41">
        <f t="shared" si="20"/>
        <v>5.634243963</v>
      </c>
      <c r="J31" s="41">
        <f t="shared" si="20"/>
        <v>0.07862155326</v>
      </c>
      <c r="K31" s="41">
        <f t="shared" si="20"/>
        <v>17.23961708</v>
      </c>
      <c r="L31" s="41">
        <f t="shared" si="20"/>
        <v>139.3091748</v>
      </c>
      <c r="M31" s="41">
        <f t="shared" si="20"/>
        <v>1.020356966</v>
      </c>
      <c r="N31" s="41">
        <f t="shared" si="20"/>
        <v>4.648090363</v>
      </c>
      <c r="O31" s="41">
        <f t="shared" si="20"/>
        <v>2.522099805</v>
      </c>
      <c r="P31" s="41">
        <f t="shared" si="20"/>
        <v>0.9947126657</v>
      </c>
      <c r="Q31" s="42">
        <f t="shared" si="20"/>
        <v>5.897962099</v>
      </c>
    </row>
    <row r="32" ht="18.75" customHeight="1">
      <c r="B32" s="40" t="s">
        <v>43</v>
      </c>
      <c r="C32" s="41">
        <f t="shared" ref="C32:Q32" si="21">((C30/C10)*100)</f>
        <v>15.03116224</v>
      </c>
      <c r="D32" s="41">
        <f t="shared" si="21"/>
        <v>30.22371234</v>
      </c>
      <c r="E32" s="41">
        <f t="shared" si="21"/>
        <v>15.62715703</v>
      </c>
      <c r="F32" s="41">
        <f t="shared" si="21"/>
        <v>24.46872167</v>
      </c>
      <c r="G32" s="41">
        <f t="shared" si="21"/>
        <v>19.46882709</v>
      </c>
      <c r="H32" s="41">
        <f t="shared" si="21"/>
        <v>15.62294689</v>
      </c>
      <c r="I32" s="41">
        <f t="shared" si="21"/>
        <v>16.33930749</v>
      </c>
      <c r="J32" s="41">
        <f t="shared" si="21"/>
        <v>0.2280025044</v>
      </c>
      <c r="K32" s="41">
        <f t="shared" si="21"/>
        <v>49.99488954</v>
      </c>
      <c r="L32" s="41">
        <f t="shared" si="21"/>
        <v>403.9966071</v>
      </c>
      <c r="M32" s="41">
        <f t="shared" si="21"/>
        <v>2.9590352</v>
      </c>
      <c r="N32" s="41">
        <f t="shared" si="21"/>
        <v>13.47946205</v>
      </c>
      <c r="O32" s="41">
        <f t="shared" si="21"/>
        <v>7.314089435</v>
      </c>
      <c r="P32" s="41">
        <f t="shared" si="21"/>
        <v>2.884666731</v>
      </c>
      <c r="Q32" s="42">
        <f t="shared" si="21"/>
        <v>17.10409009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7"/>
    </row>
    <row r="40" ht="14.25" customHeight="1">
      <c r="Q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7"/>
    </row>
    <row r="42" ht="14.25" customHeight="1">
      <c r="Q42" s="7"/>
    </row>
    <row r="43" ht="14.25" customHeight="1">
      <c r="Q43" s="7"/>
    </row>
    <row r="44" ht="14.25" customHeight="1">
      <c r="Q44" s="7"/>
    </row>
    <row r="45" ht="14.25" customHeight="1">
      <c r="Q45" s="7"/>
    </row>
    <row r="46" ht="14.25" customHeight="1">
      <c r="Q46" s="7"/>
    </row>
    <row r="47" ht="14.25" customHeight="1">
      <c r="Q47" s="7"/>
    </row>
    <row r="48" ht="14.25" customHeight="1">
      <c r="Q48" s="7"/>
    </row>
    <row r="49" ht="14.25" customHeight="1">
      <c r="Q49" s="7"/>
    </row>
    <row r="50" ht="14.25" customHeight="1">
      <c r="Q50" s="7"/>
    </row>
    <row r="51" ht="35.25" customHeight="1">
      <c r="Q51" s="7"/>
    </row>
    <row r="52" ht="33.0" customHeight="1">
      <c r="Q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ht="14.25" customHeight="1">
      <c r="Q54" s="7"/>
    </row>
    <row r="55" ht="14.25" customHeight="1">
      <c r="Q55" s="7"/>
    </row>
    <row r="56" ht="14.25" customHeight="1">
      <c r="Q56" s="7"/>
    </row>
    <row r="57" ht="14.25" customHeight="1">
      <c r="Q57" s="7"/>
    </row>
    <row r="58" ht="14.25" customHeight="1">
      <c r="Q58" s="7"/>
    </row>
    <row r="59" ht="14.25" customHeight="1">
      <c r="Q59" s="7"/>
    </row>
    <row r="60" ht="14.25" customHeight="1">
      <c r="Q60" s="7"/>
    </row>
    <row r="61" ht="14.25" customHeight="1">
      <c r="Q61" s="7"/>
    </row>
    <row r="62" ht="14.25" customHeight="1">
      <c r="Q62" s="7"/>
    </row>
    <row r="63" ht="14.25" customHeight="1">
      <c r="Q63" s="7"/>
    </row>
    <row r="64" ht="14.25" customHeight="1">
      <c r="Q64" s="7"/>
    </row>
    <row r="65" ht="14.25" customHeight="1">
      <c r="Q65" s="7"/>
    </row>
    <row r="66" ht="14.25" customHeight="1">
      <c r="Q66" s="7"/>
    </row>
    <row r="67" ht="14.25" customHeight="1">
      <c r="Q67" s="7"/>
    </row>
    <row r="68" ht="14.25" customHeight="1">
      <c r="Q68" s="7"/>
    </row>
    <row r="69" ht="14.25" customHeight="1">
      <c r="Q69" s="7"/>
    </row>
    <row r="70" ht="14.25" customHeight="1">
      <c r="Q70" s="7"/>
    </row>
    <row r="71" ht="14.25" customHeight="1">
      <c r="Q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7"/>
    </row>
    <row r="73" ht="14.25" customHeight="1">
      <c r="Q73" s="7"/>
    </row>
    <row r="74" ht="14.25" customHeight="1">
      <c r="Q74" s="7"/>
    </row>
    <row r="75" ht="14.25" customHeight="1">
      <c r="Q75" s="7"/>
    </row>
    <row r="76" ht="14.25" customHeight="1">
      <c r="Q76" s="7"/>
    </row>
    <row r="77" ht="14.25" customHeight="1">
      <c r="Q77" s="7"/>
    </row>
    <row r="78" ht="14.25" customHeight="1">
      <c r="B78" s="51" t="s">
        <v>48</v>
      </c>
      <c r="Q78" s="7"/>
    </row>
    <row r="79" ht="14.25" customHeight="1">
      <c r="Q79" s="7"/>
    </row>
    <row r="80" ht="14.25" customHeight="1">
      <c r="Q80" s="7"/>
    </row>
    <row r="81" ht="14.25" customHeight="1">
      <c r="Q81" s="7"/>
    </row>
    <row r="82" ht="14.25" customHeight="1">
      <c r="Q82" s="7"/>
    </row>
    <row r="83" ht="14.25" customHeight="1">
      <c r="Q83" s="7"/>
    </row>
    <row r="84" ht="14.25" customHeight="1">
      <c r="Q84" s="7"/>
    </row>
    <row r="85" ht="14.25" customHeight="1">
      <c r="Q85" s="7"/>
    </row>
    <row r="86" ht="14.25" customHeight="1">
      <c r="Q86" s="7"/>
    </row>
    <row r="87" ht="14.25" customHeight="1">
      <c r="Q87" s="7"/>
    </row>
    <row r="88" ht="14.25" customHeight="1">
      <c r="Q88" s="7"/>
    </row>
    <row r="89" ht="14.25" customHeight="1">
      <c r="Q89" s="7"/>
    </row>
    <row r="90" ht="14.25" customHeight="1">
      <c r="Q90" s="7"/>
    </row>
    <row r="91" ht="14.25" customHeight="1">
      <c r="Q91" s="7"/>
    </row>
    <row r="92" ht="14.25" customHeight="1">
      <c r="Q92" s="7"/>
    </row>
    <row r="93" ht="14.25" customHeight="1">
      <c r="Q93" s="7"/>
    </row>
    <row r="94" ht="14.25" customHeight="1">
      <c r="Q94" s="7"/>
    </row>
    <row r="95" ht="14.25" customHeight="1">
      <c r="Q95" s="7"/>
    </row>
    <row r="96" ht="14.25" customHeight="1">
      <c r="Q96" s="7"/>
    </row>
    <row r="97" ht="14.25" customHeight="1">
      <c r="Q97" s="7"/>
    </row>
    <row r="98" ht="14.25" customHeight="1">
      <c r="Q98" s="7"/>
    </row>
    <row r="99" ht="14.25" customHeight="1">
      <c r="Q99" s="7"/>
    </row>
    <row r="100" ht="14.25" customHeight="1">
      <c r="Q100" s="7"/>
    </row>
    <row r="101" ht="14.25" customHeight="1">
      <c r="Q101" s="7"/>
    </row>
    <row r="102" ht="14.25" customHeight="1">
      <c r="Q102" s="7"/>
    </row>
    <row r="103" ht="14.25" customHeight="1">
      <c r="Q103" s="7"/>
    </row>
    <row r="104" ht="14.25" customHeight="1">
      <c r="Q104" s="7"/>
    </row>
    <row r="105" ht="14.25" customHeight="1">
      <c r="Q105" s="7"/>
    </row>
    <row r="106" ht="14.25" customHeight="1">
      <c r="Q106" s="7"/>
    </row>
    <row r="107" ht="14.25" customHeight="1">
      <c r="Q107" s="7"/>
    </row>
    <row r="108" ht="14.25" customHeight="1">
      <c r="Q108" s="7"/>
    </row>
    <row r="109" ht="14.25" customHeight="1">
      <c r="Q109" s="7"/>
    </row>
    <row r="110" ht="14.25" customHeight="1">
      <c r="Q110" s="7"/>
    </row>
    <row r="111" ht="14.25" customHeight="1">
      <c r="Q111" s="7"/>
    </row>
    <row r="112" ht="14.25" customHeight="1">
      <c r="Q112" s="7"/>
    </row>
    <row r="113" ht="14.25" customHeight="1">
      <c r="Q113" s="7"/>
    </row>
    <row r="114" ht="14.25" customHeight="1">
      <c r="Q114" s="7"/>
    </row>
    <row r="115" ht="14.25" customHeight="1">
      <c r="Q115" s="7"/>
    </row>
    <row r="116" ht="14.25" customHeight="1">
      <c r="Q116" s="7"/>
    </row>
    <row r="117" ht="14.25" customHeight="1">
      <c r="Q117" s="7"/>
    </row>
    <row r="118" ht="14.25" customHeight="1">
      <c r="Q118" s="7"/>
    </row>
    <row r="119" ht="14.25" customHeight="1">
      <c r="Q119" s="7"/>
    </row>
    <row r="120" ht="14.25" customHeight="1">
      <c r="Q120" s="7"/>
    </row>
    <row r="121" ht="14.25" customHeight="1">
      <c r="Q121" s="7"/>
    </row>
    <row r="122" ht="14.25" customHeight="1">
      <c r="Q122" s="7"/>
    </row>
    <row r="123" ht="14.25" customHeight="1">
      <c r="Q123" s="7"/>
    </row>
    <row r="124" ht="14.25" customHeight="1">
      <c r="Q124" s="7"/>
    </row>
    <row r="125" ht="14.25" customHeight="1">
      <c r="Q125" s="7"/>
    </row>
    <row r="126" ht="14.25" customHeight="1">
      <c r="Q126" s="7"/>
    </row>
    <row r="127" ht="14.25" customHeight="1">
      <c r="Q127" s="7"/>
    </row>
    <row r="128" ht="14.25" customHeight="1">
      <c r="Q128" s="7"/>
    </row>
    <row r="129" ht="14.25" customHeight="1">
      <c r="Q129" s="7"/>
    </row>
    <row r="130" ht="14.25" customHeight="1">
      <c r="Q130" s="7"/>
    </row>
    <row r="131" ht="14.25" customHeight="1">
      <c r="Q131" s="7"/>
    </row>
    <row r="132" ht="14.25" customHeight="1">
      <c r="Q132" s="7"/>
    </row>
    <row r="133" ht="14.25" customHeight="1">
      <c r="Q133" s="7"/>
    </row>
    <row r="134" ht="14.25" customHeight="1">
      <c r="Q134" s="7"/>
    </row>
    <row r="135" ht="14.25" customHeight="1">
      <c r="Q135" s="7"/>
    </row>
    <row r="136" ht="14.25" customHeight="1">
      <c r="Q136" s="7"/>
    </row>
    <row r="137" ht="14.25" customHeight="1">
      <c r="Q137" s="7"/>
    </row>
    <row r="138" ht="14.25" customHeight="1">
      <c r="Q138" s="7"/>
    </row>
    <row r="139" ht="14.25" customHeight="1">
      <c r="Q139" s="7"/>
    </row>
    <row r="140" ht="14.25" customHeight="1">
      <c r="Q140" s="7"/>
    </row>
    <row r="141" ht="14.25" customHeight="1">
      <c r="Q141" s="7"/>
    </row>
    <row r="142" ht="14.25" customHeight="1">
      <c r="Q142" s="7"/>
    </row>
    <row r="143" ht="14.25" customHeight="1">
      <c r="Q143" s="7"/>
    </row>
    <row r="144" ht="14.25" customHeight="1">
      <c r="Q144" s="7"/>
    </row>
    <row r="145" ht="14.25" customHeight="1">
      <c r="Q145" s="7"/>
    </row>
    <row r="146" ht="14.25" customHeight="1">
      <c r="Q146" s="7"/>
    </row>
    <row r="147" ht="14.25" customHeight="1">
      <c r="Q147" s="7"/>
    </row>
    <row r="148" ht="14.25" customHeight="1">
      <c r="Q148" s="7"/>
    </row>
    <row r="149" ht="14.25" customHeight="1">
      <c r="Q149" s="7"/>
    </row>
    <row r="150" ht="14.25" customHeight="1">
      <c r="Q150" s="7"/>
    </row>
    <row r="151" ht="14.25" customHeight="1">
      <c r="Q151" s="7"/>
    </row>
    <row r="152" ht="14.25" customHeight="1">
      <c r="Q152" s="7"/>
    </row>
    <row r="153" ht="14.25" customHeight="1">
      <c r="Q153" s="7"/>
    </row>
    <row r="154" ht="14.25" customHeight="1">
      <c r="Q154" s="7"/>
    </row>
    <row r="155" ht="14.25" customHeight="1">
      <c r="Q155" s="7"/>
    </row>
    <row r="156" ht="14.25" customHeight="1">
      <c r="Q156" s="7"/>
    </row>
    <row r="157" ht="14.25" customHeight="1">
      <c r="Q157" s="7"/>
    </row>
    <row r="158" ht="14.25" customHeight="1">
      <c r="Q158" s="7"/>
    </row>
    <row r="159" ht="14.25" customHeight="1">
      <c r="Q159" s="7"/>
    </row>
    <row r="160" ht="14.25" customHeight="1">
      <c r="Q160" s="7"/>
    </row>
    <row r="161" ht="14.25" customHeight="1">
      <c r="Q161" s="7"/>
    </row>
    <row r="162" ht="14.25" customHeight="1">
      <c r="Q162" s="7"/>
    </row>
    <row r="163" ht="14.25" customHeight="1">
      <c r="Q163" s="7"/>
    </row>
    <row r="164" ht="14.25" customHeight="1">
      <c r="Q164" s="7"/>
    </row>
    <row r="165" ht="14.25" customHeight="1">
      <c r="Q165" s="7"/>
    </row>
    <row r="166" ht="14.25" customHeight="1">
      <c r="Q166" s="7"/>
    </row>
    <row r="167" ht="14.25" customHeight="1">
      <c r="Q167" s="7"/>
    </row>
    <row r="168" ht="14.25" customHeight="1">
      <c r="Q168" s="7"/>
    </row>
    <row r="169" ht="14.25" customHeight="1">
      <c r="Q169" s="7"/>
    </row>
    <row r="170" ht="14.25" customHeight="1">
      <c r="Q170" s="7"/>
    </row>
    <row r="171" ht="14.25" customHeight="1">
      <c r="Q171" s="7"/>
    </row>
    <row r="172" ht="14.25" customHeight="1">
      <c r="Q172" s="7"/>
    </row>
    <row r="173" ht="14.25" customHeight="1">
      <c r="Q173" s="7"/>
    </row>
    <row r="174" ht="14.25" customHeight="1">
      <c r="Q174" s="7"/>
    </row>
    <row r="175" ht="14.25" customHeight="1">
      <c r="Q175" s="7"/>
    </row>
    <row r="176" ht="14.25" customHeight="1">
      <c r="Q176" s="7"/>
    </row>
    <row r="177" ht="14.25" customHeight="1">
      <c r="Q177" s="7"/>
    </row>
    <row r="178" ht="14.25" customHeight="1">
      <c r="Q178" s="7"/>
    </row>
    <row r="179" ht="14.25" customHeight="1">
      <c r="Q179" s="7"/>
    </row>
    <row r="180" ht="14.25" customHeight="1">
      <c r="Q180" s="7"/>
    </row>
    <row r="181" ht="14.25" customHeight="1">
      <c r="Q181" s="7"/>
    </row>
    <row r="182" ht="14.25" customHeight="1">
      <c r="Q182" s="7"/>
    </row>
    <row r="183" ht="14.25" customHeight="1">
      <c r="Q183" s="7"/>
    </row>
    <row r="184" ht="14.25" customHeight="1">
      <c r="Q184" s="7"/>
    </row>
    <row r="185" ht="14.25" customHeight="1">
      <c r="Q185" s="7"/>
    </row>
    <row r="186" ht="14.25" customHeight="1">
      <c r="Q186" s="7"/>
    </row>
    <row r="187" ht="14.25" customHeight="1">
      <c r="Q187" s="7"/>
    </row>
    <row r="188" ht="14.25" customHeight="1">
      <c r="Q188" s="7"/>
    </row>
    <row r="189" ht="14.25" customHeight="1">
      <c r="Q189" s="7"/>
    </row>
    <row r="190" ht="14.25" customHeight="1">
      <c r="Q190" s="7"/>
    </row>
    <row r="191" ht="14.25" customHeight="1">
      <c r="Q191" s="7"/>
    </row>
    <row r="192" ht="14.25" customHeight="1">
      <c r="Q192" s="7"/>
    </row>
    <row r="193" ht="14.25" customHeight="1">
      <c r="Q193" s="7"/>
    </row>
    <row r="194" ht="14.25" customHeight="1">
      <c r="Q194" s="7"/>
    </row>
    <row r="195" ht="14.25" customHeight="1">
      <c r="Q195" s="7"/>
    </row>
    <row r="196" ht="14.25" customHeight="1">
      <c r="Q196" s="7"/>
    </row>
    <row r="197" ht="14.25" customHeight="1">
      <c r="Q197" s="7"/>
    </row>
    <row r="198" ht="14.25" customHeight="1">
      <c r="Q198" s="7"/>
    </row>
    <row r="199" ht="14.25" customHeight="1">
      <c r="Q199" s="7"/>
    </row>
    <row r="200" ht="14.25" customHeight="1">
      <c r="Q200" s="7"/>
    </row>
    <row r="201" ht="14.25" customHeight="1">
      <c r="Q201" s="7"/>
    </row>
    <row r="202" ht="14.25" customHeight="1">
      <c r="Q202" s="7"/>
    </row>
    <row r="203" ht="14.25" customHeight="1">
      <c r="Q203" s="7"/>
    </row>
    <row r="204" ht="14.25" customHeight="1">
      <c r="Q204" s="7"/>
    </row>
    <row r="205" ht="14.25" customHeight="1">
      <c r="Q205" s="7"/>
    </row>
    <row r="206" ht="14.25" customHeight="1">
      <c r="Q206" s="7"/>
    </row>
    <row r="207" ht="14.25" customHeight="1">
      <c r="Q207" s="7"/>
    </row>
    <row r="208" ht="14.25" customHeight="1">
      <c r="Q208" s="7"/>
    </row>
    <row r="209" ht="14.25" customHeight="1">
      <c r="Q209" s="7"/>
    </row>
    <row r="210" ht="14.25" customHeight="1">
      <c r="Q210" s="7"/>
    </row>
    <row r="211" ht="14.25" customHeight="1">
      <c r="Q211" s="7"/>
    </row>
    <row r="212" ht="14.25" customHeight="1">
      <c r="Q212" s="7"/>
    </row>
    <row r="213" ht="14.25" customHeight="1">
      <c r="Q213" s="7"/>
    </row>
    <row r="214" ht="14.25" customHeight="1">
      <c r="Q214" s="7"/>
    </row>
    <row r="215" ht="14.25" customHeight="1">
      <c r="Q215" s="7"/>
    </row>
    <row r="216" ht="14.25" customHeight="1">
      <c r="Q216" s="7"/>
    </row>
    <row r="217" ht="14.25" customHeight="1">
      <c r="Q217" s="7"/>
    </row>
    <row r="218" ht="14.25" customHeight="1">
      <c r="Q218" s="7"/>
    </row>
    <row r="219" ht="14.25" customHeight="1">
      <c r="Q219" s="7"/>
    </row>
    <row r="220" ht="14.25" customHeight="1">
      <c r="Q220" s="7"/>
    </row>
    <row r="221" ht="14.25" customHeight="1">
      <c r="Q221" s="7"/>
    </row>
    <row r="222" ht="14.25" customHeight="1">
      <c r="Q222" s="7"/>
    </row>
    <row r="223" ht="14.25" customHeight="1">
      <c r="Q223" s="7"/>
    </row>
    <row r="224" ht="14.25" customHeight="1">
      <c r="Q224" s="7"/>
    </row>
    <row r="225" ht="14.25" customHeight="1">
      <c r="Q225" s="7"/>
    </row>
    <row r="226" ht="14.25" customHeight="1">
      <c r="Q226" s="7"/>
    </row>
    <row r="227" ht="14.25" customHeight="1">
      <c r="Q227" s="7"/>
    </row>
    <row r="228" ht="14.25" customHeight="1">
      <c r="Q228" s="7"/>
    </row>
    <row r="229" ht="14.25" customHeight="1">
      <c r="Q229" s="7"/>
    </row>
    <row r="230" ht="14.25" customHeight="1">
      <c r="Q230" s="7"/>
    </row>
    <row r="231" ht="14.25" customHeight="1">
      <c r="Q231" s="7"/>
    </row>
    <row r="232" ht="14.25" customHeight="1">
      <c r="Q232" s="7"/>
    </row>
    <row r="233" ht="14.25" customHeight="1">
      <c r="Q233" s="7"/>
    </row>
    <row r="234" ht="14.25" customHeight="1">
      <c r="Q234" s="7"/>
    </row>
    <row r="235" ht="14.25" customHeight="1">
      <c r="Q235" s="7"/>
    </row>
    <row r="236" ht="14.25" customHeight="1">
      <c r="Q236" s="7"/>
    </row>
    <row r="237" ht="14.25" customHeight="1">
      <c r="Q237" s="7"/>
    </row>
    <row r="238" ht="14.25" customHeight="1">
      <c r="Q238" s="7"/>
    </row>
    <row r="239" ht="14.25" customHeight="1">
      <c r="Q239" s="7"/>
    </row>
    <row r="240" ht="14.25" customHeight="1">
      <c r="Q240" s="7"/>
    </row>
    <row r="241" ht="14.25" customHeight="1">
      <c r="Q241" s="7"/>
    </row>
    <row r="242" ht="14.25" customHeight="1">
      <c r="Q242" s="7"/>
    </row>
    <row r="243" ht="14.25" customHeight="1">
      <c r="Q243" s="7"/>
    </row>
    <row r="244" ht="14.25" customHeight="1">
      <c r="Q244" s="7"/>
    </row>
    <row r="245" ht="14.25" customHeight="1">
      <c r="Q245" s="7"/>
    </row>
    <row r="246" ht="14.25" customHeight="1">
      <c r="Q246" s="7"/>
    </row>
    <row r="247" ht="14.25" customHeight="1">
      <c r="Q247" s="7"/>
    </row>
    <row r="248" ht="14.25" customHeight="1">
      <c r="Q248" s="7"/>
    </row>
    <row r="249" ht="14.25" customHeight="1">
      <c r="Q249" s="7"/>
    </row>
    <row r="250" ht="14.25" customHeight="1">
      <c r="Q250" s="7"/>
    </row>
    <row r="251" ht="14.25" customHeight="1">
      <c r="Q251" s="7"/>
    </row>
    <row r="252" ht="14.25" customHeight="1">
      <c r="Q252" s="7"/>
    </row>
    <row r="253" ht="14.25" customHeight="1">
      <c r="Q253" s="7"/>
    </row>
    <row r="254" ht="14.25" customHeight="1">
      <c r="Q254" s="7"/>
    </row>
    <row r="255" ht="14.25" customHeight="1">
      <c r="Q255" s="7"/>
    </row>
    <row r="256" ht="14.25" customHeight="1">
      <c r="Q256" s="7"/>
    </row>
    <row r="257" ht="14.25" customHeight="1">
      <c r="Q257" s="7"/>
    </row>
    <row r="258" ht="14.25" customHeight="1">
      <c r="Q258" s="7"/>
    </row>
    <row r="259" ht="14.25" customHeight="1">
      <c r="Q259" s="7"/>
    </row>
    <row r="260" ht="14.25" customHeight="1">
      <c r="Q260" s="7"/>
    </row>
    <row r="261" ht="14.25" customHeight="1">
      <c r="Q261" s="7"/>
    </row>
    <row r="262" ht="14.25" customHeight="1">
      <c r="Q262" s="7"/>
    </row>
    <row r="263" ht="14.25" customHeight="1">
      <c r="Q263" s="7"/>
    </row>
    <row r="264" ht="14.25" customHeight="1">
      <c r="Q264" s="7"/>
    </row>
    <row r="265" ht="14.25" customHeight="1">
      <c r="Q265" s="7"/>
    </row>
    <row r="266" ht="14.25" customHeight="1">
      <c r="Q266" s="7"/>
    </row>
    <row r="267" ht="14.25" customHeight="1">
      <c r="Q267" s="7"/>
    </row>
    <row r="268" ht="14.25" customHeight="1">
      <c r="Q268" s="7"/>
    </row>
    <row r="269" ht="14.25" customHeight="1">
      <c r="Q269" s="7"/>
    </row>
    <row r="270" ht="14.25" customHeight="1">
      <c r="Q270" s="7"/>
    </row>
    <row r="271" ht="14.25" customHeight="1">
      <c r="Q271" s="7"/>
    </row>
    <row r="272" ht="14.25" customHeight="1">
      <c r="Q272" s="7"/>
    </row>
    <row r="273" ht="14.25" customHeight="1">
      <c r="Q273" s="7"/>
    </row>
    <row r="274" ht="14.25" customHeight="1">
      <c r="Q274" s="7"/>
    </row>
    <row r="275" ht="14.25" customHeight="1">
      <c r="Q275" s="7"/>
    </row>
    <row r="276" ht="14.25" customHeight="1">
      <c r="Q276" s="7"/>
    </row>
    <row r="277" ht="14.25" customHeight="1">
      <c r="Q277" s="7"/>
    </row>
    <row r="278" ht="14.25" customHeight="1">
      <c r="Q278" s="7"/>
    </row>
    <row r="279" ht="14.25" customHeight="1">
      <c r="Q279" s="7"/>
    </row>
    <row r="280" ht="14.25" customHeight="1">
      <c r="Q280" s="7"/>
    </row>
    <row r="281" ht="14.25" customHeight="1">
      <c r="Q281" s="7"/>
    </row>
    <row r="282" ht="14.25" customHeight="1">
      <c r="Q282" s="7"/>
    </row>
    <row r="283" ht="14.25" customHeight="1">
      <c r="Q283" s="7"/>
    </row>
    <row r="284" ht="14.25" customHeight="1">
      <c r="Q284" s="7"/>
    </row>
    <row r="285" ht="14.25" customHeight="1">
      <c r="Q285" s="7"/>
    </row>
    <row r="286" ht="14.25" customHeight="1">
      <c r="Q286" s="7"/>
    </row>
    <row r="287" ht="14.25" customHeight="1">
      <c r="Q287" s="7"/>
    </row>
    <row r="288" ht="14.25" customHeight="1">
      <c r="Q288" s="7"/>
    </row>
    <row r="289" ht="14.25" customHeight="1">
      <c r="Q289" s="7"/>
    </row>
    <row r="290" ht="14.25" customHeight="1">
      <c r="Q290" s="7"/>
    </row>
    <row r="291" ht="14.25" customHeight="1">
      <c r="Q291" s="7"/>
    </row>
    <row r="292" ht="14.25" customHeight="1">
      <c r="Q292" s="7"/>
    </row>
    <row r="293" ht="14.25" customHeight="1">
      <c r="Q293" s="7"/>
    </row>
    <row r="294" ht="14.25" customHeight="1">
      <c r="Q294" s="7"/>
    </row>
    <row r="295" ht="14.25" customHeight="1">
      <c r="Q295" s="7"/>
    </row>
    <row r="296" ht="14.25" customHeight="1">
      <c r="Q296" s="7"/>
    </row>
    <row r="297" ht="14.25" customHeight="1">
      <c r="Q297" s="7"/>
    </row>
    <row r="298" ht="14.25" customHeight="1">
      <c r="Q298" s="7"/>
    </row>
    <row r="299" ht="14.25" customHeight="1">
      <c r="Q299" s="7"/>
    </row>
    <row r="300" ht="14.25" customHeight="1">
      <c r="Q300" s="7"/>
    </row>
    <row r="301" ht="14.25" customHeight="1">
      <c r="Q301" s="7"/>
    </row>
    <row r="302" ht="14.25" customHeight="1">
      <c r="Q302" s="7"/>
    </row>
    <row r="303" ht="14.25" customHeight="1">
      <c r="Q303" s="7"/>
    </row>
    <row r="304" ht="14.25" customHeight="1">
      <c r="Q304" s="7"/>
    </row>
    <row r="305" ht="14.25" customHeight="1">
      <c r="Q305" s="7"/>
    </row>
    <row r="306" ht="14.25" customHeight="1">
      <c r="Q306" s="7"/>
    </row>
    <row r="307" ht="14.25" customHeight="1">
      <c r="Q307" s="7"/>
    </row>
    <row r="308" ht="14.25" customHeight="1">
      <c r="Q308" s="7"/>
    </row>
    <row r="309" ht="14.25" customHeight="1">
      <c r="Q309" s="7"/>
    </row>
    <row r="310" ht="14.25" customHeight="1">
      <c r="Q310" s="7"/>
    </row>
    <row r="311" ht="14.25" customHeight="1">
      <c r="Q311" s="7"/>
    </row>
    <row r="312" ht="14.25" customHeight="1">
      <c r="Q312" s="7"/>
    </row>
    <row r="313" ht="14.25" customHeight="1">
      <c r="Q313" s="7"/>
    </row>
    <row r="314" ht="14.25" customHeight="1">
      <c r="Q314" s="7"/>
    </row>
    <row r="315" ht="14.25" customHeight="1">
      <c r="Q315" s="7"/>
    </row>
    <row r="316" ht="14.25" customHeight="1">
      <c r="Q316" s="7"/>
    </row>
    <row r="317" ht="14.25" customHeight="1">
      <c r="Q317" s="7"/>
    </row>
    <row r="318" ht="14.25" customHeight="1">
      <c r="Q318" s="7"/>
    </row>
    <row r="319" ht="14.25" customHeight="1">
      <c r="Q319" s="7"/>
    </row>
    <row r="320" ht="14.25" customHeight="1">
      <c r="Q320" s="7"/>
    </row>
    <row r="321" ht="14.25" customHeight="1">
      <c r="Q321" s="7"/>
    </row>
    <row r="322" ht="14.25" customHeight="1">
      <c r="Q322" s="7"/>
    </row>
    <row r="323" ht="14.25" customHeight="1">
      <c r="Q323" s="7"/>
    </row>
    <row r="324" ht="14.25" customHeight="1">
      <c r="Q324" s="7"/>
    </row>
    <row r="325" ht="14.25" customHeight="1">
      <c r="Q325" s="7"/>
    </row>
    <row r="326" ht="14.25" customHeight="1">
      <c r="Q326" s="7"/>
    </row>
    <row r="327" ht="14.25" customHeight="1">
      <c r="Q327" s="7"/>
    </row>
    <row r="328" ht="14.25" customHeight="1">
      <c r="Q328" s="7"/>
    </row>
    <row r="329" ht="14.25" customHeight="1">
      <c r="Q329" s="7"/>
    </row>
    <row r="330" ht="14.25" customHeight="1">
      <c r="Q330" s="7"/>
    </row>
    <row r="331" ht="14.25" customHeight="1">
      <c r="Q331" s="7"/>
    </row>
    <row r="332" ht="14.25" customHeight="1">
      <c r="Q332" s="7"/>
    </row>
    <row r="333" ht="14.25" customHeight="1">
      <c r="Q333" s="7"/>
    </row>
    <row r="334" ht="14.25" customHeight="1">
      <c r="Q334" s="7"/>
    </row>
    <row r="335" ht="14.25" customHeight="1">
      <c r="Q335" s="7"/>
    </row>
    <row r="336" ht="14.25" customHeight="1">
      <c r="Q336" s="7"/>
    </row>
    <row r="337" ht="14.25" customHeight="1">
      <c r="Q337" s="7"/>
    </row>
    <row r="338" ht="14.25" customHeight="1">
      <c r="Q338" s="7"/>
    </row>
    <row r="339" ht="14.25" customHeight="1">
      <c r="Q339" s="7"/>
    </row>
    <row r="340" ht="14.25" customHeight="1">
      <c r="Q340" s="7"/>
    </row>
    <row r="341" ht="14.25" customHeight="1">
      <c r="Q341" s="7"/>
    </row>
    <row r="342" ht="14.25" customHeight="1">
      <c r="Q342" s="7"/>
    </row>
    <row r="343" ht="14.25" customHeight="1">
      <c r="Q343" s="7"/>
    </row>
    <row r="344" ht="14.25" customHeight="1">
      <c r="Q344" s="7"/>
    </row>
    <row r="345" ht="14.25" customHeight="1">
      <c r="Q345" s="7"/>
    </row>
    <row r="346" ht="14.25" customHeight="1">
      <c r="Q346" s="7"/>
    </row>
    <row r="347" ht="14.25" customHeight="1">
      <c r="Q347" s="7"/>
    </row>
    <row r="348" ht="14.25" customHeight="1">
      <c r="Q348" s="7"/>
    </row>
    <row r="349" ht="14.25" customHeight="1">
      <c r="Q349" s="7"/>
    </row>
    <row r="350" ht="14.25" customHeight="1">
      <c r="Q350" s="7"/>
    </row>
    <row r="351" ht="14.25" customHeight="1">
      <c r="Q351" s="7"/>
    </row>
    <row r="352" ht="14.25" customHeight="1">
      <c r="Q352" s="7"/>
    </row>
    <row r="353" ht="14.25" customHeight="1">
      <c r="Q353" s="7"/>
    </row>
    <row r="354" ht="14.25" customHeight="1">
      <c r="Q354" s="7"/>
    </row>
    <row r="355" ht="14.25" customHeight="1">
      <c r="Q355" s="7"/>
    </row>
    <row r="356" ht="14.25" customHeight="1">
      <c r="Q356" s="7"/>
    </row>
    <row r="357" ht="14.25" customHeight="1">
      <c r="Q357" s="7"/>
    </row>
    <row r="358" ht="14.25" customHeight="1">
      <c r="Q358" s="7"/>
    </row>
    <row r="359" ht="14.25" customHeight="1">
      <c r="Q359" s="7"/>
    </row>
    <row r="360" ht="14.25" customHeight="1">
      <c r="Q360" s="7"/>
    </row>
    <row r="361" ht="14.25" customHeight="1">
      <c r="Q361" s="7"/>
    </row>
    <row r="362" ht="14.25" customHeight="1">
      <c r="Q362" s="7"/>
    </row>
    <row r="363" ht="14.25" customHeight="1">
      <c r="Q363" s="7"/>
    </row>
    <row r="364" ht="14.25" customHeight="1">
      <c r="Q364" s="7"/>
    </row>
    <row r="365" ht="14.25" customHeight="1">
      <c r="Q365" s="7"/>
    </row>
    <row r="366" ht="14.25" customHeight="1">
      <c r="Q366" s="7"/>
    </row>
    <row r="367" ht="14.25" customHeight="1">
      <c r="Q367" s="7"/>
    </row>
    <row r="368" ht="14.25" customHeight="1">
      <c r="Q368" s="7"/>
    </row>
    <row r="369" ht="14.25" customHeight="1">
      <c r="Q369" s="7"/>
    </row>
    <row r="370" ht="14.25" customHeight="1">
      <c r="Q370" s="7"/>
    </row>
    <row r="371" ht="14.25" customHeight="1">
      <c r="Q371" s="7"/>
    </row>
    <row r="372" ht="14.25" customHeight="1">
      <c r="Q372" s="7"/>
    </row>
    <row r="373" ht="14.25" customHeight="1">
      <c r="Q373" s="7"/>
    </row>
    <row r="374" ht="14.25" customHeight="1">
      <c r="Q374" s="7"/>
    </row>
    <row r="375" ht="14.25" customHeight="1">
      <c r="Q375" s="7"/>
    </row>
    <row r="376" ht="14.25" customHeight="1">
      <c r="Q376" s="7"/>
    </row>
    <row r="377" ht="14.25" customHeight="1">
      <c r="Q377" s="7"/>
    </row>
    <row r="378" ht="14.25" customHeight="1">
      <c r="Q378" s="7"/>
    </row>
    <row r="379" ht="14.25" customHeight="1">
      <c r="Q379" s="7"/>
    </row>
    <row r="380" ht="14.25" customHeight="1">
      <c r="Q380" s="7"/>
    </row>
    <row r="381" ht="14.25" customHeight="1">
      <c r="Q381" s="7"/>
    </row>
    <row r="382" ht="14.25" customHeight="1">
      <c r="Q382" s="7"/>
    </row>
    <row r="383" ht="14.25" customHeight="1">
      <c r="Q383" s="7"/>
    </row>
    <row r="384" ht="14.25" customHeight="1">
      <c r="Q384" s="7"/>
    </row>
    <row r="385" ht="14.25" customHeight="1">
      <c r="Q385" s="7"/>
    </row>
    <row r="386" ht="14.25" customHeight="1">
      <c r="Q386" s="7"/>
    </row>
    <row r="387" ht="14.25" customHeight="1">
      <c r="Q387" s="7"/>
    </row>
    <row r="388" ht="14.25" customHeight="1">
      <c r="Q388" s="7"/>
    </row>
    <row r="389" ht="14.25" customHeight="1">
      <c r="Q389" s="7"/>
    </row>
    <row r="390" ht="14.25" customHeight="1">
      <c r="Q390" s="7"/>
    </row>
    <row r="391" ht="14.25" customHeight="1">
      <c r="Q391" s="7"/>
    </row>
    <row r="392" ht="14.25" customHeight="1">
      <c r="Q392" s="7"/>
    </row>
    <row r="393" ht="14.25" customHeight="1">
      <c r="Q393" s="7"/>
    </row>
    <row r="394" ht="14.25" customHeight="1">
      <c r="Q394" s="7"/>
    </row>
    <row r="395" ht="14.25" customHeight="1">
      <c r="Q395" s="7"/>
    </row>
    <row r="396" ht="14.25" customHeight="1">
      <c r="Q396" s="7"/>
    </row>
    <row r="397" ht="14.25" customHeight="1">
      <c r="Q397" s="7"/>
    </row>
    <row r="398" ht="14.25" customHeight="1">
      <c r="Q398" s="7"/>
    </row>
    <row r="399" ht="14.25" customHeight="1">
      <c r="Q399" s="7"/>
    </row>
    <row r="400" ht="14.25" customHeight="1">
      <c r="Q400" s="7"/>
    </row>
    <row r="401" ht="14.25" customHeight="1">
      <c r="Q401" s="7"/>
    </row>
    <row r="402" ht="14.25" customHeight="1">
      <c r="Q402" s="7"/>
    </row>
    <row r="403" ht="14.25" customHeight="1">
      <c r="Q403" s="7"/>
    </row>
    <row r="404" ht="14.25" customHeight="1">
      <c r="Q404" s="7"/>
    </row>
    <row r="405" ht="14.25" customHeight="1">
      <c r="Q405" s="7"/>
    </row>
    <row r="406" ht="14.25" customHeight="1">
      <c r="Q406" s="7"/>
    </row>
    <row r="407" ht="14.25" customHeight="1">
      <c r="Q407" s="7"/>
    </row>
    <row r="408" ht="14.25" customHeight="1">
      <c r="Q408" s="7"/>
    </row>
    <row r="409" ht="14.25" customHeight="1">
      <c r="Q409" s="7"/>
    </row>
    <row r="410" ht="14.25" customHeight="1">
      <c r="Q410" s="7"/>
    </row>
    <row r="411" ht="14.25" customHeight="1">
      <c r="Q411" s="7"/>
    </row>
    <row r="412" ht="14.25" customHeight="1">
      <c r="Q412" s="7"/>
    </row>
    <row r="413" ht="14.25" customHeight="1">
      <c r="Q413" s="7"/>
    </row>
    <row r="414" ht="14.25" customHeight="1">
      <c r="Q414" s="7"/>
    </row>
    <row r="415" ht="14.25" customHeight="1">
      <c r="Q415" s="7"/>
    </row>
    <row r="416" ht="14.25" customHeight="1">
      <c r="Q416" s="7"/>
    </row>
    <row r="417" ht="14.25" customHeight="1">
      <c r="Q417" s="7"/>
    </row>
    <row r="418" ht="14.25" customHeight="1">
      <c r="Q418" s="7"/>
    </row>
    <row r="419" ht="14.25" customHeight="1">
      <c r="Q419" s="7"/>
    </row>
    <row r="420" ht="14.25" customHeight="1">
      <c r="Q420" s="7"/>
    </row>
    <row r="421" ht="14.25" customHeight="1">
      <c r="Q421" s="7"/>
    </row>
    <row r="422" ht="14.25" customHeight="1">
      <c r="Q422" s="7"/>
    </row>
    <row r="423" ht="14.25" customHeight="1">
      <c r="Q423" s="7"/>
    </row>
    <row r="424" ht="14.25" customHeight="1">
      <c r="Q424" s="7"/>
    </row>
    <row r="425" ht="14.25" customHeight="1">
      <c r="Q425" s="7"/>
    </row>
    <row r="426" ht="14.25" customHeight="1">
      <c r="Q426" s="7"/>
    </row>
    <row r="427" ht="14.25" customHeight="1">
      <c r="Q427" s="7"/>
    </row>
    <row r="428" ht="14.25" customHeight="1">
      <c r="Q428" s="7"/>
    </row>
    <row r="429" ht="14.25" customHeight="1">
      <c r="Q429" s="7"/>
    </row>
    <row r="430" ht="14.25" customHeight="1">
      <c r="Q430" s="7"/>
    </row>
    <row r="431" ht="14.25" customHeight="1">
      <c r="Q431" s="7"/>
    </row>
    <row r="432" ht="14.25" customHeight="1">
      <c r="Q432" s="7"/>
    </row>
    <row r="433" ht="14.25" customHeight="1">
      <c r="Q433" s="7"/>
    </row>
    <row r="434" ht="14.25" customHeight="1">
      <c r="Q434" s="7"/>
    </row>
    <row r="435" ht="14.25" customHeight="1">
      <c r="Q435" s="7"/>
    </row>
    <row r="436" ht="14.25" customHeight="1">
      <c r="Q436" s="7"/>
    </row>
    <row r="437" ht="14.25" customHeight="1">
      <c r="Q437" s="7"/>
    </row>
    <row r="438" ht="14.25" customHeight="1">
      <c r="Q438" s="7"/>
    </row>
    <row r="439" ht="14.25" customHeight="1">
      <c r="Q439" s="7"/>
    </row>
    <row r="440" ht="14.25" customHeight="1">
      <c r="Q440" s="7"/>
    </row>
    <row r="441" ht="14.25" customHeight="1">
      <c r="Q441" s="7"/>
    </row>
    <row r="442" ht="14.25" customHeight="1">
      <c r="Q442" s="7"/>
    </row>
    <row r="443" ht="14.25" customHeight="1">
      <c r="Q443" s="7"/>
    </row>
    <row r="444" ht="14.25" customHeight="1">
      <c r="Q444" s="7"/>
    </row>
    <row r="445" ht="14.25" customHeight="1">
      <c r="Q445" s="7"/>
    </row>
    <row r="446" ht="14.25" customHeight="1">
      <c r="Q446" s="7"/>
    </row>
    <row r="447" ht="14.25" customHeight="1">
      <c r="Q447" s="7"/>
    </row>
    <row r="448" ht="14.25" customHeight="1">
      <c r="Q448" s="7"/>
    </row>
    <row r="449" ht="14.25" customHeight="1">
      <c r="Q449" s="7"/>
    </row>
    <row r="450" ht="14.25" customHeight="1">
      <c r="Q450" s="7"/>
    </row>
    <row r="451" ht="14.25" customHeight="1">
      <c r="Q451" s="7"/>
    </row>
    <row r="452" ht="14.25" customHeight="1">
      <c r="Q452" s="7"/>
    </row>
    <row r="453" ht="14.25" customHeight="1">
      <c r="Q453" s="7"/>
    </row>
    <row r="454" ht="14.25" customHeight="1">
      <c r="Q454" s="7"/>
    </row>
    <row r="455" ht="14.25" customHeight="1">
      <c r="Q455" s="7"/>
    </row>
    <row r="456" ht="14.25" customHeight="1">
      <c r="Q456" s="7"/>
    </row>
    <row r="457" ht="14.25" customHeight="1">
      <c r="Q457" s="7"/>
    </row>
    <row r="458" ht="14.25" customHeight="1">
      <c r="Q458" s="7"/>
    </row>
    <row r="459" ht="14.25" customHeight="1">
      <c r="Q459" s="7"/>
    </row>
    <row r="460" ht="14.25" customHeight="1">
      <c r="Q460" s="7"/>
    </row>
    <row r="461" ht="14.25" customHeight="1">
      <c r="Q461" s="7"/>
    </row>
    <row r="462" ht="14.25" customHeight="1">
      <c r="Q462" s="7"/>
    </row>
    <row r="463" ht="14.25" customHeight="1">
      <c r="Q463" s="7"/>
    </row>
    <row r="464" ht="14.25" customHeight="1">
      <c r="Q464" s="7"/>
    </row>
    <row r="465" ht="14.25" customHeight="1">
      <c r="Q465" s="7"/>
    </row>
    <row r="466" ht="14.25" customHeight="1">
      <c r="Q466" s="7"/>
    </row>
    <row r="467" ht="14.25" customHeight="1">
      <c r="Q467" s="7"/>
    </row>
    <row r="468" ht="14.25" customHeight="1">
      <c r="Q468" s="7"/>
    </row>
    <row r="469" ht="14.25" customHeight="1">
      <c r="Q469" s="7"/>
    </row>
    <row r="470" ht="14.25" customHeight="1">
      <c r="Q470" s="7"/>
    </row>
    <row r="471" ht="14.25" customHeight="1">
      <c r="Q471" s="7"/>
    </row>
    <row r="472" ht="14.25" customHeight="1">
      <c r="Q472" s="7"/>
    </row>
    <row r="473" ht="14.25" customHeight="1">
      <c r="Q473" s="7"/>
    </row>
    <row r="474" ht="14.25" customHeight="1">
      <c r="Q474" s="7"/>
    </row>
    <row r="475" ht="14.25" customHeight="1">
      <c r="Q475" s="7"/>
    </row>
    <row r="476" ht="14.25" customHeight="1">
      <c r="Q476" s="7"/>
    </row>
    <row r="477" ht="14.25" customHeight="1">
      <c r="Q477" s="7"/>
    </row>
    <row r="478" ht="14.25" customHeight="1">
      <c r="Q478" s="7"/>
    </row>
    <row r="479" ht="14.25" customHeight="1">
      <c r="Q479" s="7"/>
    </row>
    <row r="480" ht="14.25" customHeight="1">
      <c r="Q480" s="7"/>
    </row>
    <row r="481" ht="14.25" customHeight="1">
      <c r="Q481" s="7"/>
    </row>
    <row r="482" ht="14.25" customHeight="1">
      <c r="Q482" s="7"/>
    </row>
    <row r="483" ht="14.25" customHeight="1">
      <c r="Q483" s="7"/>
    </row>
    <row r="484" ht="14.25" customHeight="1">
      <c r="Q484" s="7"/>
    </row>
    <row r="485" ht="14.25" customHeight="1">
      <c r="Q485" s="7"/>
    </row>
    <row r="486" ht="14.25" customHeight="1">
      <c r="Q486" s="7"/>
    </row>
    <row r="487" ht="14.25" customHeight="1">
      <c r="Q487" s="7"/>
    </row>
    <row r="488" ht="14.25" customHeight="1">
      <c r="Q488" s="7"/>
    </row>
    <row r="489" ht="14.25" customHeight="1">
      <c r="Q489" s="7"/>
    </row>
    <row r="490" ht="14.25" customHeight="1">
      <c r="Q490" s="7"/>
    </row>
    <row r="491" ht="14.25" customHeight="1">
      <c r="Q491" s="7"/>
    </row>
    <row r="492" ht="14.25" customHeight="1">
      <c r="Q492" s="7"/>
    </row>
    <row r="493" ht="14.25" customHeight="1">
      <c r="Q493" s="7"/>
    </row>
    <row r="494" ht="14.25" customHeight="1">
      <c r="Q494" s="7"/>
    </row>
    <row r="495" ht="14.25" customHeight="1">
      <c r="Q495" s="7"/>
    </row>
    <row r="496" ht="14.25" customHeight="1">
      <c r="Q496" s="7"/>
    </row>
    <row r="497" ht="14.25" customHeight="1">
      <c r="Q497" s="7"/>
    </row>
    <row r="498" ht="14.25" customHeight="1">
      <c r="Q498" s="7"/>
    </row>
    <row r="499" ht="14.25" customHeight="1">
      <c r="Q499" s="7"/>
    </row>
    <row r="500" ht="14.25" customHeight="1">
      <c r="Q500" s="7"/>
    </row>
    <row r="501" ht="14.25" customHeight="1">
      <c r="Q501" s="7"/>
    </row>
    <row r="502" ht="14.25" customHeight="1">
      <c r="Q502" s="7"/>
    </row>
    <row r="503" ht="14.25" customHeight="1">
      <c r="Q503" s="7"/>
    </row>
    <row r="504" ht="14.25" customHeight="1">
      <c r="Q504" s="7"/>
    </row>
    <row r="505" ht="14.25" customHeight="1">
      <c r="Q505" s="7"/>
    </row>
    <row r="506" ht="14.25" customHeight="1">
      <c r="Q506" s="7"/>
    </row>
    <row r="507" ht="14.25" customHeight="1">
      <c r="Q507" s="7"/>
    </row>
    <row r="508" ht="14.25" customHeight="1">
      <c r="Q508" s="7"/>
    </row>
    <row r="509" ht="14.25" customHeight="1">
      <c r="Q509" s="7"/>
    </row>
    <row r="510" ht="14.25" customHeight="1">
      <c r="Q510" s="7"/>
    </row>
    <row r="511" ht="14.25" customHeight="1">
      <c r="Q511" s="7"/>
    </row>
    <row r="512" ht="14.25" customHeight="1">
      <c r="Q512" s="7"/>
    </row>
    <row r="513" ht="14.25" customHeight="1">
      <c r="Q513" s="7"/>
    </row>
    <row r="514" ht="14.25" customHeight="1">
      <c r="Q514" s="7"/>
    </row>
    <row r="515" ht="14.25" customHeight="1">
      <c r="Q515" s="7"/>
    </row>
    <row r="516" ht="14.25" customHeight="1">
      <c r="Q516" s="7"/>
    </row>
    <row r="517" ht="14.25" customHeight="1">
      <c r="Q517" s="7"/>
    </row>
    <row r="518" ht="14.25" customHeight="1">
      <c r="Q518" s="7"/>
    </row>
    <row r="519" ht="14.25" customHeight="1">
      <c r="Q519" s="7"/>
    </row>
    <row r="520" ht="14.25" customHeight="1">
      <c r="Q520" s="7"/>
    </row>
    <row r="521" ht="14.25" customHeight="1">
      <c r="Q521" s="7"/>
    </row>
    <row r="522" ht="14.25" customHeight="1">
      <c r="Q522" s="7"/>
    </row>
    <row r="523" ht="14.25" customHeight="1">
      <c r="Q523" s="7"/>
    </row>
    <row r="524" ht="14.25" customHeight="1">
      <c r="Q524" s="7"/>
    </row>
    <row r="525" ht="14.25" customHeight="1">
      <c r="Q525" s="7"/>
    </row>
    <row r="526" ht="14.25" customHeight="1">
      <c r="Q526" s="7"/>
    </row>
    <row r="527" ht="14.25" customHeight="1">
      <c r="Q527" s="7"/>
    </row>
    <row r="528" ht="14.25" customHeight="1">
      <c r="Q528" s="7"/>
    </row>
    <row r="529" ht="14.25" customHeight="1">
      <c r="Q529" s="7"/>
    </row>
    <row r="530" ht="14.25" customHeight="1">
      <c r="Q530" s="7"/>
    </row>
    <row r="531" ht="14.25" customHeight="1">
      <c r="Q531" s="7"/>
    </row>
    <row r="532" ht="14.25" customHeight="1">
      <c r="Q532" s="7"/>
    </row>
    <row r="533" ht="14.25" customHeight="1">
      <c r="Q533" s="7"/>
    </row>
    <row r="534" ht="14.25" customHeight="1">
      <c r="Q534" s="7"/>
    </row>
    <row r="535" ht="14.25" customHeight="1">
      <c r="Q535" s="7"/>
    </row>
    <row r="536" ht="14.25" customHeight="1">
      <c r="Q536" s="7"/>
    </row>
    <row r="537" ht="14.25" customHeight="1">
      <c r="Q537" s="7"/>
    </row>
    <row r="538" ht="14.25" customHeight="1">
      <c r="Q538" s="7"/>
    </row>
    <row r="539" ht="14.25" customHeight="1">
      <c r="Q539" s="7"/>
    </row>
    <row r="540" ht="14.25" customHeight="1">
      <c r="Q540" s="7"/>
    </row>
    <row r="541" ht="14.25" customHeight="1">
      <c r="Q541" s="7"/>
    </row>
    <row r="542" ht="14.25" customHeight="1">
      <c r="Q542" s="7"/>
    </row>
    <row r="543" ht="14.25" customHeight="1">
      <c r="Q543" s="7"/>
    </row>
    <row r="544" ht="14.25" customHeight="1">
      <c r="Q544" s="7"/>
    </row>
    <row r="545" ht="14.25" customHeight="1">
      <c r="Q545" s="7"/>
    </row>
    <row r="546" ht="14.25" customHeight="1">
      <c r="Q546" s="7"/>
    </row>
    <row r="547" ht="14.25" customHeight="1">
      <c r="Q547" s="7"/>
    </row>
    <row r="548" ht="14.25" customHeight="1">
      <c r="Q548" s="7"/>
    </row>
    <row r="549" ht="14.25" customHeight="1">
      <c r="Q549" s="7"/>
    </row>
    <row r="550" ht="14.25" customHeight="1">
      <c r="Q550" s="7"/>
    </row>
    <row r="551" ht="14.25" customHeight="1">
      <c r="Q551" s="7"/>
    </row>
    <row r="552" ht="14.25" customHeight="1">
      <c r="Q552" s="7"/>
    </row>
    <row r="553" ht="14.25" customHeight="1">
      <c r="Q553" s="7"/>
    </row>
    <row r="554" ht="14.25" customHeight="1">
      <c r="Q554" s="7"/>
    </row>
    <row r="555" ht="14.25" customHeight="1">
      <c r="Q555" s="7"/>
    </row>
    <row r="556" ht="14.25" customHeight="1">
      <c r="Q556" s="7"/>
    </row>
    <row r="557" ht="14.25" customHeight="1">
      <c r="Q557" s="7"/>
    </row>
    <row r="558" ht="14.25" customHeight="1">
      <c r="Q558" s="7"/>
    </row>
    <row r="559" ht="14.25" customHeight="1">
      <c r="Q559" s="7"/>
    </row>
    <row r="560" ht="14.25" customHeight="1">
      <c r="Q560" s="7"/>
    </row>
    <row r="561" ht="14.25" customHeight="1">
      <c r="Q561" s="7"/>
    </row>
    <row r="562" ht="14.25" customHeight="1">
      <c r="Q562" s="7"/>
    </row>
    <row r="563" ht="14.25" customHeight="1">
      <c r="Q563" s="7"/>
    </row>
    <row r="564" ht="14.25" customHeight="1">
      <c r="Q564" s="7"/>
    </row>
    <row r="565" ht="14.25" customHeight="1">
      <c r="Q565" s="7"/>
    </row>
    <row r="566" ht="14.25" customHeight="1">
      <c r="Q566" s="7"/>
    </row>
    <row r="567" ht="14.25" customHeight="1">
      <c r="Q567" s="7"/>
    </row>
    <row r="568" ht="14.25" customHeight="1">
      <c r="Q568" s="7"/>
    </row>
    <row r="569" ht="14.25" customHeight="1">
      <c r="Q569" s="7"/>
    </row>
    <row r="570" ht="14.25" customHeight="1">
      <c r="Q570" s="7"/>
    </row>
    <row r="571" ht="14.25" customHeight="1">
      <c r="Q571" s="7"/>
    </row>
    <row r="572" ht="14.25" customHeight="1">
      <c r="Q572" s="7"/>
    </row>
    <row r="573" ht="14.25" customHeight="1">
      <c r="Q573" s="7"/>
    </row>
    <row r="574" ht="14.25" customHeight="1">
      <c r="Q574" s="7"/>
    </row>
    <row r="575" ht="14.25" customHeight="1">
      <c r="Q575" s="7"/>
    </row>
    <row r="576" ht="14.25" customHeight="1">
      <c r="Q576" s="7"/>
    </row>
    <row r="577" ht="14.25" customHeight="1">
      <c r="Q577" s="7"/>
    </row>
    <row r="578" ht="14.25" customHeight="1">
      <c r="Q578" s="7"/>
    </row>
    <row r="579" ht="14.25" customHeight="1">
      <c r="Q579" s="7"/>
    </row>
    <row r="580" ht="14.25" customHeight="1">
      <c r="Q580" s="7"/>
    </row>
    <row r="581" ht="14.25" customHeight="1">
      <c r="Q581" s="7"/>
    </row>
    <row r="582" ht="14.25" customHeight="1">
      <c r="Q582" s="7"/>
    </row>
    <row r="583" ht="14.25" customHeight="1">
      <c r="Q583" s="7"/>
    </row>
    <row r="584" ht="14.25" customHeight="1">
      <c r="Q584" s="7"/>
    </row>
    <row r="585" ht="14.25" customHeight="1">
      <c r="Q585" s="7"/>
    </row>
    <row r="586" ht="14.25" customHeight="1">
      <c r="Q586" s="7"/>
    </row>
    <row r="587" ht="14.25" customHeight="1">
      <c r="Q587" s="7"/>
    </row>
    <row r="588" ht="14.25" customHeight="1">
      <c r="Q588" s="7"/>
    </row>
    <row r="589" ht="14.25" customHeight="1">
      <c r="Q589" s="7"/>
    </row>
    <row r="590" ht="14.25" customHeight="1">
      <c r="Q590" s="7"/>
    </row>
    <row r="591" ht="14.25" customHeight="1">
      <c r="Q591" s="7"/>
    </row>
    <row r="592" ht="14.25" customHeight="1">
      <c r="Q592" s="7"/>
    </row>
    <row r="593" ht="14.25" customHeight="1">
      <c r="Q593" s="7"/>
    </row>
    <row r="594" ht="14.25" customHeight="1">
      <c r="Q594" s="7"/>
    </row>
    <row r="595" ht="14.25" customHeight="1">
      <c r="Q595" s="7"/>
    </row>
    <row r="596" ht="14.25" customHeight="1">
      <c r="Q596" s="7"/>
    </row>
    <row r="597" ht="14.25" customHeight="1">
      <c r="Q597" s="7"/>
    </row>
    <row r="598" ht="14.25" customHeight="1">
      <c r="Q598" s="7"/>
    </row>
    <row r="599" ht="14.25" customHeight="1">
      <c r="Q599" s="7"/>
    </row>
    <row r="600" ht="14.25" customHeight="1">
      <c r="Q600" s="7"/>
    </row>
    <row r="601" ht="14.25" customHeight="1">
      <c r="Q601" s="7"/>
    </row>
    <row r="602" ht="14.25" customHeight="1">
      <c r="Q602" s="7"/>
    </row>
    <row r="603" ht="14.25" customHeight="1">
      <c r="Q603" s="7"/>
    </row>
    <row r="604" ht="14.25" customHeight="1">
      <c r="Q604" s="7"/>
    </row>
    <row r="605" ht="14.25" customHeight="1">
      <c r="Q605" s="7"/>
    </row>
    <row r="606" ht="14.25" customHeight="1">
      <c r="Q606" s="7"/>
    </row>
    <row r="607" ht="14.25" customHeight="1">
      <c r="Q607" s="7"/>
    </row>
    <row r="608" ht="14.25" customHeight="1">
      <c r="Q608" s="7"/>
    </row>
    <row r="609" ht="14.25" customHeight="1">
      <c r="Q609" s="7"/>
    </row>
    <row r="610" ht="14.25" customHeight="1">
      <c r="Q610" s="7"/>
    </row>
    <row r="611" ht="14.25" customHeight="1">
      <c r="Q611" s="7"/>
    </row>
    <row r="612" ht="14.25" customHeight="1">
      <c r="Q612" s="7"/>
    </row>
    <row r="613" ht="14.25" customHeight="1">
      <c r="Q613" s="7"/>
    </row>
    <row r="614" ht="14.25" customHeight="1">
      <c r="Q614" s="7"/>
    </row>
    <row r="615" ht="14.25" customHeight="1">
      <c r="Q615" s="7"/>
    </row>
    <row r="616" ht="14.25" customHeight="1">
      <c r="Q616" s="7"/>
    </row>
    <row r="617" ht="14.25" customHeight="1">
      <c r="Q617" s="7"/>
    </row>
    <row r="618" ht="14.25" customHeight="1">
      <c r="Q618" s="7"/>
    </row>
    <row r="619" ht="14.25" customHeight="1">
      <c r="Q619" s="7"/>
    </row>
    <row r="620" ht="14.25" customHeight="1">
      <c r="Q620" s="7"/>
    </row>
    <row r="621" ht="14.25" customHeight="1">
      <c r="Q621" s="7"/>
    </row>
    <row r="622" ht="14.25" customHeight="1">
      <c r="Q622" s="7"/>
    </row>
    <row r="623" ht="14.25" customHeight="1">
      <c r="Q623" s="7"/>
    </row>
    <row r="624" ht="14.25" customHeight="1">
      <c r="Q624" s="7"/>
    </row>
    <row r="625" ht="14.25" customHeight="1">
      <c r="Q625" s="7"/>
    </row>
    <row r="626" ht="14.25" customHeight="1">
      <c r="Q626" s="7"/>
    </row>
    <row r="627" ht="14.25" customHeight="1">
      <c r="Q627" s="7"/>
    </row>
    <row r="628" ht="14.25" customHeight="1">
      <c r="Q628" s="7"/>
    </row>
    <row r="629" ht="14.25" customHeight="1">
      <c r="Q629" s="7"/>
    </row>
    <row r="630" ht="14.25" customHeight="1">
      <c r="Q630" s="7"/>
    </row>
    <row r="631" ht="14.25" customHeight="1">
      <c r="Q631" s="7"/>
    </row>
    <row r="632" ht="14.25" customHeight="1">
      <c r="Q632" s="7"/>
    </row>
    <row r="633" ht="14.25" customHeight="1">
      <c r="Q633" s="7"/>
    </row>
    <row r="634" ht="14.25" customHeight="1">
      <c r="Q634" s="7"/>
    </row>
    <row r="635" ht="14.25" customHeight="1">
      <c r="Q635" s="7"/>
    </row>
    <row r="636" ht="14.25" customHeight="1">
      <c r="Q636" s="7"/>
    </row>
    <row r="637" ht="14.25" customHeight="1">
      <c r="Q637" s="7"/>
    </row>
    <row r="638" ht="14.25" customHeight="1">
      <c r="Q638" s="7"/>
    </row>
    <row r="639" ht="14.25" customHeight="1">
      <c r="Q639" s="7"/>
    </row>
    <row r="640" ht="14.25" customHeight="1">
      <c r="Q640" s="7"/>
    </row>
    <row r="641" ht="14.25" customHeight="1">
      <c r="Q641" s="7"/>
    </row>
    <row r="642" ht="14.25" customHeight="1">
      <c r="Q642" s="7"/>
    </row>
    <row r="643" ht="14.25" customHeight="1">
      <c r="Q643" s="7"/>
    </row>
    <row r="644" ht="14.25" customHeight="1">
      <c r="Q644" s="7"/>
    </row>
    <row r="645" ht="14.25" customHeight="1">
      <c r="Q645" s="7"/>
    </row>
    <row r="646" ht="14.25" customHeight="1">
      <c r="Q646" s="7"/>
    </row>
    <row r="647" ht="14.25" customHeight="1">
      <c r="Q647" s="7"/>
    </row>
    <row r="648" ht="14.25" customHeight="1">
      <c r="Q648" s="7"/>
    </row>
    <row r="649" ht="14.25" customHeight="1">
      <c r="Q649" s="7"/>
    </row>
    <row r="650" ht="14.25" customHeight="1">
      <c r="Q650" s="7"/>
    </row>
    <row r="651" ht="14.25" customHeight="1">
      <c r="Q651" s="7"/>
    </row>
    <row r="652" ht="14.25" customHeight="1">
      <c r="Q652" s="7"/>
    </row>
    <row r="653" ht="14.25" customHeight="1">
      <c r="Q653" s="7"/>
    </row>
    <row r="654" ht="14.25" customHeight="1">
      <c r="Q654" s="7"/>
    </row>
    <row r="655" ht="14.25" customHeight="1">
      <c r="Q655" s="7"/>
    </row>
    <row r="656" ht="14.25" customHeight="1">
      <c r="Q656" s="7"/>
    </row>
    <row r="657" ht="14.25" customHeight="1">
      <c r="Q657" s="7"/>
    </row>
    <row r="658" ht="14.25" customHeight="1">
      <c r="Q658" s="7"/>
    </row>
    <row r="659" ht="14.25" customHeight="1">
      <c r="Q659" s="7"/>
    </row>
    <row r="660" ht="14.25" customHeight="1">
      <c r="Q660" s="7"/>
    </row>
    <row r="661" ht="14.25" customHeight="1">
      <c r="Q661" s="7"/>
    </row>
    <row r="662" ht="14.25" customHeight="1">
      <c r="Q662" s="7"/>
    </row>
    <row r="663" ht="14.25" customHeight="1">
      <c r="Q663" s="7"/>
    </row>
    <row r="664" ht="14.25" customHeight="1">
      <c r="Q664" s="7"/>
    </row>
    <row r="665" ht="14.25" customHeight="1">
      <c r="Q665" s="7"/>
    </row>
    <row r="666" ht="14.25" customHeight="1">
      <c r="Q666" s="7"/>
    </row>
    <row r="667" ht="14.25" customHeight="1">
      <c r="Q667" s="7"/>
    </row>
    <row r="668" ht="14.25" customHeight="1">
      <c r="Q668" s="7"/>
    </row>
    <row r="669" ht="14.25" customHeight="1">
      <c r="Q669" s="7"/>
    </row>
    <row r="670" ht="14.25" customHeight="1">
      <c r="Q670" s="7"/>
    </row>
    <row r="671" ht="14.25" customHeight="1">
      <c r="Q671" s="7"/>
    </row>
    <row r="672" ht="14.25" customHeight="1">
      <c r="Q672" s="7"/>
    </row>
    <row r="673" ht="14.25" customHeight="1">
      <c r="Q673" s="7"/>
    </row>
    <row r="674" ht="14.25" customHeight="1">
      <c r="Q674" s="7"/>
    </row>
    <row r="675" ht="14.25" customHeight="1">
      <c r="Q675" s="7"/>
    </row>
    <row r="676" ht="14.25" customHeight="1">
      <c r="Q676" s="7"/>
    </row>
    <row r="677" ht="14.25" customHeight="1">
      <c r="Q677" s="7"/>
    </row>
    <row r="678" ht="14.25" customHeight="1">
      <c r="Q678" s="7"/>
    </row>
    <row r="679" ht="14.25" customHeight="1">
      <c r="Q679" s="7"/>
    </row>
    <row r="680" ht="14.25" customHeight="1">
      <c r="Q680" s="7"/>
    </row>
    <row r="681" ht="14.25" customHeight="1">
      <c r="Q681" s="7"/>
    </row>
    <row r="682" ht="14.25" customHeight="1">
      <c r="Q682" s="7"/>
    </row>
    <row r="683" ht="14.25" customHeight="1">
      <c r="Q683" s="7"/>
    </row>
    <row r="684" ht="14.25" customHeight="1">
      <c r="Q684" s="7"/>
    </row>
    <row r="685" ht="14.25" customHeight="1">
      <c r="Q685" s="7"/>
    </row>
    <row r="686" ht="14.25" customHeight="1">
      <c r="Q686" s="7"/>
    </row>
    <row r="687" ht="14.25" customHeight="1">
      <c r="Q687" s="7"/>
    </row>
    <row r="688" ht="14.25" customHeight="1">
      <c r="Q688" s="7"/>
    </row>
    <row r="689" ht="14.25" customHeight="1">
      <c r="Q689" s="7"/>
    </row>
    <row r="690" ht="14.25" customHeight="1">
      <c r="Q690" s="7"/>
    </row>
    <row r="691" ht="14.25" customHeight="1">
      <c r="Q691" s="7"/>
    </row>
    <row r="692" ht="14.25" customHeight="1">
      <c r="Q692" s="7"/>
    </row>
    <row r="693" ht="14.25" customHeight="1">
      <c r="Q693" s="7"/>
    </row>
    <row r="694" ht="14.25" customHeight="1">
      <c r="Q694" s="7"/>
    </row>
    <row r="695" ht="14.25" customHeight="1">
      <c r="Q695" s="7"/>
    </row>
    <row r="696" ht="14.25" customHeight="1">
      <c r="Q696" s="7"/>
    </row>
    <row r="697" ht="14.25" customHeight="1">
      <c r="Q697" s="7"/>
    </row>
    <row r="698" ht="14.25" customHeight="1">
      <c r="Q698" s="7"/>
    </row>
    <row r="699" ht="14.25" customHeight="1">
      <c r="Q699" s="7"/>
    </row>
    <row r="700" ht="14.25" customHeight="1">
      <c r="Q700" s="7"/>
    </row>
    <row r="701" ht="14.25" customHeight="1">
      <c r="Q701" s="7"/>
    </row>
    <row r="702" ht="14.25" customHeight="1">
      <c r="Q702" s="7"/>
    </row>
    <row r="703" ht="14.25" customHeight="1">
      <c r="Q703" s="7"/>
    </row>
    <row r="704" ht="14.25" customHeight="1">
      <c r="Q704" s="7"/>
    </row>
    <row r="705" ht="14.25" customHeight="1">
      <c r="Q705" s="7"/>
    </row>
    <row r="706" ht="14.25" customHeight="1">
      <c r="Q706" s="7"/>
    </row>
    <row r="707" ht="14.25" customHeight="1">
      <c r="Q707" s="7"/>
    </row>
    <row r="708" ht="14.25" customHeight="1">
      <c r="Q708" s="7"/>
    </row>
    <row r="709" ht="14.25" customHeight="1">
      <c r="Q709" s="7"/>
    </row>
    <row r="710" ht="14.25" customHeight="1">
      <c r="Q710" s="7"/>
    </row>
    <row r="711" ht="14.25" customHeight="1">
      <c r="Q711" s="7"/>
    </row>
    <row r="712" ht="14.25" customHeight="1">
      <c r="Q712" s="7"/>
    </row>
    <row r="713" ht="14.25" customHeight="1">
      <c r="Q713" s="7"/>
    </row>
    <row r="714" ht="14.25" customHeight="1">
      <c r="Q714" s="7"/>
    </row>
    <row r="715" ht="14.25" customHeight="1">
      <c r="Q715" s="7"/>
    </row>
    <row r="716" ht="14.25" customHeight="1">
      <c r="Q716" s="7"/>
    </row>
    <row r="717" ht="14.25" customHeight="1">
      <c r="Q717" s="7"/>
    </row>
    <row r="718" ht="14.25" customHeight="1">
      <c r="Q718" s="7"/>
    </row>
    <row r="719" ht="14.25" customHeight="1">
      <c r="Q719" s="7"/>
    </row>
    <row r="720" ht="14.25" customHeight="1">
      <c r="Q720" s="7"/>
    </row>
    <row r="721" ht="14.25" customHeight="1">
      <c r="Q721" s="7"/>
    </row>
    <row r="722" ht="14.25" customHeight="1">
      <c r="Q722" s="7"/>
    </row>
    <row r="723" ht="14.25" customHeight="1">
      <c r="Q723" s="7"/>
    </row>
    <row r="724" ht="14.25" customHeight="1">
      <c r="Q724" s="7"/>
    </row>
    <row r="725" ht="14.25" customHeight="1">
      <c r="Q725" s="7"/>
    </row>
    <row r="726" ht="14.25" customHeight="1">
      <c r="Q726" s="7"/>
    </row>
    <row r="727" ht="14.25" customHeight="1">
      <c r="Q727" s="7"/>
    </row>
    <row r="728" ht="14.25" customHeight="1">
      <c r="Q728" s="7"/>
    </row>
    <row r="729" ht="14.25" customHeight="1">
      <c r="Q729" s="7"/>
    </row>
    <row r="730" ht="14.25" customHeight="1">
      <c r="Q730" s="7"/>
    </row>
    <row r="731" ht="14.25" customHeight="1">
      <c r="Q731" s="7"/>
    </row>
    <row r="732" ht="14.25" customHeight="1">
      <c r="Q732" s="7"/>
    </row>
    <row r="733" ht="14.25" customHeight="1">
      <c r="Q733" s="7"/>
    </row>
    <row r="734" ht="14.25" customHeight="1">
      <c r="Q734" s="7"/>
    </row>
    <row r="735" ht="14.25" customHeight="1">
      <c r="Q735" s="7"/>
    </row>
    <row r="736" ht="14.25" customHeight="1">
      <c r="Q736" s="7"/>
    </row>
    <row r="737" ht="14.25" customHeight="1">
      <c r="Q737" s="7"/>
    </row>
    <row r="738" ht="14.25" customHeight="1">
      <c r="Q738" s="7"/>
    </row>
    <row r="739" ht="14.25" customHeight="1">
      <c r="Q739" s="7"/>
    </row>
    <row r="740" ht="14.25" customHeight="1">
      <c r="Q740" s="7"/>
    </row>
    <row r="741" ht="14.25" customHeight="1">
      <c r="Q741" s="7"/>
    </row>
    <row r="742" ht="14.25" customHeight="1">
      <c r="Q742" s="7"/>
    </row>
    <row r="743" ht="14.25" customHeight="1">
      <c r="Q743" s="7"/>
    </row>
    <row r="744" ht="14.25" customHeight="1">
      <c r="Q744" s="7"/>
    </row>
    <row r="745" ht="14.25" customHeight="1">
      <c r="Q745" s="7"/>
    </row>
    <row r="746" ht="14.25" customHeight="1">
      <c r="Q746" s="7"/>
    </row>
    <row r="747" ht="14.25" customHeight="1">
      <c r="Q747" s="7"/>
    </row>
    <row r="748" ht="14.25" customHeight="1">
      <c r="Q748" s="7"/>
    </row>
    <row r="749" ht="14.25" customHeight="1">
      <c r="Q749" s="7"/>
    </row>
    <row r="750" ht="14.25" customHeight="1">
      <c r="Q750" s="7"/>
    </row>
    <row r="751" ht="14.25" customHeight="1">
      <c r="Q751" s="7"/>
    </row>
    <row r="752" ht="14.25" customHeight="1">
      <c r="Q752" s="7"/>
    </row>
    <row r="753" ht="14.25" customHeight="1">
      <c r="Q753" s="7"/>
    </row>
    <row r="754" ht="14.25" customHeight="1">
      <c r="Q754" s="7"/>
    </row>
    <row r="755" ht="14.25" customHeight="1">
      <c r="Q755" s="7"/>
    </row>
    <row r="756" ht="14.25" customHeight="1">
      <c r="Q756" s="7"/>
    </row>
    <row r="757" ht="14.25" customHeight="1">
      <c r="Q757" s="7"/>
    </row>
    <row r="758" ht="14.25" customHeight="1">
      <c r="Q758" s="7"/>
    </row>
    <row r="759" ht="14.25" customHeight="1">
      <c r="Q759" s="7"/>
    </row>
    <row r="760" ht="14.25" customHeight="1">
      <c r="Q760" s="7"/>
    </row>
    <row r="761" ht="14.25" customHeight="1">
      <c r="Q761" s="7"/>
    </row>
    <row r="762" ht="14.25" customHeight="1">
      <c r="Q762" s="7"/>
    </row>
    <row r="763" ht="14.25" customHeight="1">
      <c r="Q763" s="7"/>
    </row>
    <row r="764" ht="14.25" customHeight="1">
      <c r="Q764" s="7"/>
    </row>
    <row r="765" ht="14.25" customHeight="1">
      <c r="Q765" s="7"/>
    </row>
    <row r="766" ht="14.25" customHeight="1">
      <c r="Q766" s="7"/>
    </row>
    <row r="767" ht="14.25" customHeight="1">
      <c r="Q767" s="7"/>
    </row>
    <row r="768" ht="14.25" customHeight="1">
      <c r="Q768" s="7"/>
    </row>
    <row r="769" ht="14.25" customHeight="1">
      <c r="Q769" s="7"/>
    </row>
    <row r="770" ht="14.25" customHeight="1">
      <c r="Q770" s="7"/>
    </row>
    <row r="771" ht="14.25" customHeight="1">
      <c r="Q771" s="7"/>
    </row>
    <row r="772" ht="14.25" customHeight="1">
      <c r="Q772" s="7"/>
    </row>
    <row r="773" ht="14.25" customHeight="1">
      <c r="Q773" s="7"/>
    </row>
    <row r="774" ht="14.25" customHeight="1">
      <c r="Q774" s="7"/>
    </row>
    <row r="775" ht="14.25" customHeight="1">
      <c r="Q775" s="7"/>
    </row>
    <row r="776" ht="14.25" customHeight="1">
      <c r="Q776" s="7"/>
    </row>
    <row r="777" ht="14.25" customHeight="1">
      <c r="Q777" s="7"/>
    </row>
    <row r="778" ht="14.25" customHeight="1">
      <c r="Q778" s="7"/>
    </row>
    <row r="779" ht="14.25" customHeight="1">
      <c r="Q779" s="7"/>
    </row>
    <row r="780" ht="14.25" customHeight="1">
      <c r="Q780" s="7"/>
    </row>
    <row r="781" ht="14.25" customHeight="1">
      <c r="Q781" s="7"/>
    </row>
    <row r="782" ht="14.25" customHeight="1">
      <c r="Q782" s="7"/>
    </row>
    <row r="783" ht="14.25" customHeight="1">
      <c r="Q783" s="7"/>
    </row>
    <row r="784" ht="14.25" customHeight="1">
      <c r="Q784" s="7"/>
    </row>
    <row r="785" ht="14.25" customHeight="1">
      <c r="Q785" s="7"/>
    </row>
    <row r="786" ht="14.25" customHeight="1">
      <c r="Q786" s="7"/>
    </row>
    <row r="787" ht="14.25" customHeight="1">
      <c r="Q787" s="7"/>
    </row>
    <row r="788" ht="14.25" customHeight="1">
      <c r="Q788" s="7"/>
    </row>
    <row r="789" ht="14.25" customHeight="1">
      <c r="Q789" s="7"/>
    </row>
    <row r="790" ht="14.25" customHeight="1">
      <c r="Q790" s="7"/>
    </row>
    <row r="791" ht="14.25" customHeight="1">
      <c r="Q791" s="7"/>
    </row>
    <row r="792" ht="14.25" customHeight="1">
      <c r="Q792" s="7"/>
    </row>
    <row r="793" ht="14.25" customHeight="1">
      <c r="Q793" s="7"/>
    </row>
    <row r="794" ht="14.25" customHeight="1">
      <c r="Q794" s="7"/>
    </row>
    <row r="795" ht="14.25" customHeight="1">
      <c r="Q795" s="7"/>
    </row>
    <row r="796" ht="14.25" customHeight="1">
      <c r="Q796" s="7"/>
    </row>
    <row r="797" ht="14.25" customHeight="1">
      <c r="Q797" s="7"/>
    </row>
    <row r="798" ht="14.25" customHeight="1">
      <c r="Q798" s="7"/>
    </row>
    <row r="799" ht="14.25" customHeight="1">
      <c r="Q799" s="7"/>
    </row>
    <row r="800" ht="14.25" customHeight="1">
      <c r="Q800" s="7"/>
    </row>
    <row r="801" ht="14.25" customHeight="1">
      <c r="Q801" s="7"/>
    </row>
    <row r="802" ht="14.25" customHeight="1">
      <c r="Q802" s="7"/>
    </row>
    <row r="803" ht="14.25" customHeight="1">
      <c r="Q803" s="7"/>
    </row>
    <row r="804" ht="14.25" customHeight="1">
      <c r="Q804" s="7"/>
    </row>
    <row r="805" ht="14.25" customHeight="1">
      <c r="Q805" s="7"/>
    </row>
    <row r="806" ht="14.25" customHeight="1">
      <c r="Q806" s="7"/>
    </row>
    <row r="807" ht="14.25" customHeight="1">
      <c r="Q807" s="7"/>
    </row>
    <row r="808" ht="14.25" customHeight="1">
      <c r="Q808" s="7"/>
    </row>
    <row r="809" ht="14.25" customHeight="1">
      <c r="Q809" s="7"/>
    </row>
    <row r="810" ht="14.25" customHeight="1">
      <c r="Q810" s="7"/>
    </row>
    <row r="811" ht="14.25" customHeight="1">
      <c r="Q811" s="7"/>
    </row>
    <row r="812" ht="14.25" customHeight="1">
      <c r="Q812" s="7"/>
    </row>
    <row r="813" ht="14.25" customHeight="1">
      <c r="Q813" s="7"/>
    </row>
    <row r="814" ht="14.25" customHeight="1">
      <c r="Q814" s="7"/>
    </row>
    <row r="815" ht="14.25" customHeight="1">
      <c r="Q815" s="7"/>
    </row>
    <row r="816" ht="14.25" customHeight="1">
      <c r="Q816" s="7"/>
    </row>
    <row r="817" ht="14.25" customHeight="1">
      <c r="Q817" s="7"/>
    </row>
    <row r="818" ht="14.25" customHeight="1">
      <c r="Q818" s="7"/>
    </row>
    <row r="819" ht="14.25" customHeight="1">
      <c r="Q819" s="7"/>
    </row>
    <row r="820" ht="14.25" customHeight="1">
      <c r="Q820" s="7"/>
    </row>
    <row r="821" ht="14.25" customHeight="1">
      <c r="Q821" s="7"/>
    </row>
    <row r="822" ht="14.25" customHeight="1">
      <c r="Q822" s="7"/>
    </row>
    <row r="823" ht="14.25" customHeight="1">
      <c r="Q823" s="7"/>
    </row>
    <row r="824" ht="14.25" customHeight="1">
      <c r="Q824" s="7"/>
    </row>
    <row r="825" ht="14.25" customHeight="1">
      <c r="Q825" s="7"/>
    </row>
    <row r="826" ht="14.25" customHeight="1">
      <c r="Q826" s="7"/>
    </row>
    <row r="827" ht="14.25" customHeight="1">
      <c r="Q827" s="7"/>
    </row>
    <row r="828" ht="14.25" customHeight="1">
      <c r="Q828" s="7"/>
    </row>
    <row r="829" ht="14.25" customHeight="1">
      <c r="Q829" s="7"/>
    </row>
    <row r="830" ht="14.25" customHeight="1">
      <c r="Q830" s="7"/>
    </row>
    <row r="831" ht="14.25" customHeight="1">
      <c r="Q831" s="7"/>
    </row>
    <row r="832" ht="14.25" customHeight="1">
      <c r="Q832" s="7"/>
    </row>
    <row r="833" ht="14.25" customHeight="1">
      <c r="Q833" s="7"/>
    </row>
    <row r="834" ht="14.25" customHeight="1">
      <c r="Q834" s="7"/>
    </row>
    <row r="835" ht="14.25" customHeight="1">
      <c r="Q835" s="7"/>
    </row>
    <row r="836" ht="14.25" customHeight="1">
      <c r="Q836" s="7"/>
    </row>
    <row r="837" ht="14.25" customHeight="1">
      <c r="Q837" s="7"/>
    </row>
    <row r="838" ht="14.25" customHeight="1">
      <c r="Q838" s="7"/>
    </row>
    <row r="839" ht="14.25" customHeight="1">
      <c r="Q839" s="7"/>
    </row>
    <row r="840" ht="14.25" customHeight="1">
      <c r="Q840" s="7"/>
    </row>
    <row r="841" ht="14.25" customHeight="1">
      <c r="Q841" s="7"/>
    </row>
    <row r="842" ht="14.25" customHeight="1">
      <c r="Q842" s="7"/>
    </row>
    <row r="843" ht="14.25" customHeight="1">
      <c r="Q843" s="7"/>
    </row>
    <row r="844" ht="14.25" customHeight="1">
      <c r="Q844" s="7"/>
    </row>
    <row r="845" ht="14.25" customHeight="1">
      <c r="Q845" s="7"/>
    </row>
    <row r="846" ht="14.25" customHeight="1">
      <c r="Q846" s="7"/>
    </row>
    <row r="847" ht="14.25" customHeight="1">
      <c r="Q847" s="7"/>
    </row>
    <row r="848" ht="14.25" customHeight="1">
      <c r="Q848" s="7"/>
    </row>
    <row r="849" ht="14.25" customHeight="1">
      <c r="Q849" s="7"/>
    </row>
    <row r="850" ht="14.25" customHeight="1">
      <c r="Q850" s="7"/>
    </row>
    <row r="851" ht="14.25" customHeight="1">
      <c r="Q851" s="7"/>
    </row>
    <row r="852" ht="14.25" customHeight="1">
      <c r="Q852" s="7"/>
    </row>
    <row r="853" ht="14.25" customHeight="1">
      <c r="Q853" s="7"/>
    </row>
    <row r="854" ht="14.25" customHeight="1">
      <c r="Q854" s="7"/>
    </row>
    <row r="855" ht="14.25" customHeight="1">
      <c r="Q855" s="7"/>
    </row>
    <row r="856" ht="14.25" customHeight="1">
      <c r="Q856" s="7"/>
    </row>
    <row r="857" ht="14.25" customHeight="1">
      <c r="Q857" s="7"/>
    </row>
    <row r="858" ht="14.25" customHeight="1">
      <c r="Q858" s="7"/>
    </row>
    <row r="859" ht="14.25" customHeight="1">
      <c r="Q859" s="7"/>
    </row>
    <row r="860" ht="14.25" customHeight="1">
      <c r="Q860" s="7"/>
    </row>
    <row r="861" ht="14.25" customHeight="1">
      <c r="Q861" s="7"/>
    </row>
    <row r="862" ht="14.25" customHeight="1">
      <c r="Q862" s="7"/>
    </row>
    <row r="863" ht="14.25" customHeight="1">
      <c r="Q863" s="7"/>
    </row>
    <row r="864" ht="14.25" customHeight="1">
      <c r="Q864" s="7"/>
    </row>
    <row r="865" ht="14.25" customHeight="1">
      <c r="Q865" s="7"/>
    </row>
    <row r="866" ht="14.25" customHeight="1">
      <c r="Q866" s="7"/>
    </row>
    <row r="867" ht="14.25" customHeight="1">
      <c r="Q867" s="7"/>
    </row>
    <row r="868" ht="14.25" customHeight="1">
      <c r="Q868" s="7"/>
    </row>
    <row r="869" ht="14.25" customHeight="1">
      <c r="Q869" s="7"/>
    </row>
    <row r="870" ht="14.25" customHeight="1">
      <c r="Q870" s="7"/>
    </row>
    <row r="871" ht="14.25" customHeight="1">
      <c r="Q871" s="7"/>
    </row>
    <row r="872" ht="14.25" customHeight="1">
      <c r="Q872" s="7"/>
    </row>
    <row r="873" ht="14.25" customHeight="1">
      <c r="Q873" s="7"/>
    </row>
    <row r="874" ht="14.25" customHeight="1">
      <c r="Q874" s="7"/>
    </row>
    <row r="875" ht="14.25" customHeight="1">
      <c r="Q875" s="7"/>
    </row>
    <row r="876" ht="14.25" customHeight="1">
      <c r="Q876" s="7"/>
    </row>
    <row r="877" ht="14.25" customHeight="1">
      <c r="Q877" s="7"/>
    </row>
    <row r="878" ht="14.25" customHeight="1">
      <c r="Q878" s="7"/>
    </row>
    <row r="879" ht="14.25" customHeight="1">
      <c r="Q879" s="7"/>
    </row>
    <row r="880" ht="14.25" customHeight="1">
      <c r="Q880" s="7"/>
    </row>
    <row r="881" ht="14.25" customHeight="1">
      <c r="Q881" s="7"/>
    </row>
    <row r="882" ht="14.25" customHeight="1">
      <c r="Q882" s="7"/>
    </row>
    <row r="883" ht="14.25" customHeight="1">
      <c r="Q883" s="7"/>
    </row>
    <row r="884" ht="14.25" customHeight="1">
      <c r="Q884" s="7"/>
    </row>
    <row r="885" ht="14.25" customHeight="1">
      <c r="Q885" s="7"/>
    </row>
    <row r="886" ht="14.25" customHeight="1">
      <c r="Q886" s="7"/>
    </row>
    <row r="887" ht="14.25" customHeight="1">
      <c r="Q887" s="7"/>
    </row>
    <row r="888" ht="14.25" customHeight="1">
      <c r="Q888" s="7"/>
    </row>
    <row r="889" ht="14.25" customHeight="1">
      <c r="Q889" s="7"/>
    </row>
    <row r="890" ht="14.25" customHeight="1">
      <c r="Q890" s="7"/>
    </row>
    <row r="891" ht="14.25" customHeight="1">
      <c r="Q891" s="7"/>
    </row>
    <row r="892" ht="14.25" customHeight="1">
      <c r="Q892" s="7"/>
    </row>
    <row r="893" ht="14.25" customHeight="1">
      <c r="Q893" s="7"/>
    </row>
    <row r="894" ht="14.25" customHeight="1">
      <c r="Q894" s="7"/>
    </row>
    <row r="895" ht="14.25" customHeight="1">
      <c r="Q895" s="7"/>
    </row>
    <row r="896" ht="14.25" customHeight="1">
      <c r="Q896" s="7"/>
    </row>
    <row r="897" ht="14.25" customHeight="1">
      <c r="Q897" s="7"/>
    </row>
    <row r="898" ht="14.25" customHeight="1">
      <c r="Q898" s="7"/>
    </row>
    <row r="899" ht="14.25" customHeight="1">
      <c r="Q899" s="7"/>
    </row>
    <row r="900" ht="14.25" customHeight="1">
      <c r="Q900" s="7"/>
    </row>
    <row r="901" ht="14.25" customHeight="1">
      <c r="Q901" s="7"/>
    </row>
    <row r="902" ht="14.25" customHeight="1">
      <c r="Q902" s="7"/>
    </row>
    <row r="903" ht="14.25" customHeight="1">
      <c r="Q903" s="7"/>
    </row>
    <row r="904" ht="14.25" customHeight="1">
      <c r="Q904" s="7"/>
    </row>
    <row r="905" ht="14.25" customHeight="1">
      <c r="Q905" s="7"/>
    </row>
    <row r="906" ht="14.25" customHeight="1">
      <c r="Q906" s="7"/>
    </row>
    <row r="907" ht="14.25" customHeight="1">
      <c r="Q907" s="7"/>
    </row>
    <row r="908" ht="14.25" customHeight="1">
      <c r="Q908" s="7"/>
    </row>
    <row r="909" ht="14.25" customHeight="1">
      <c r="Q909" s="7"/>
    </row>
    <row r="910" ht="14.25" customHeight="1">
      <c r="Q910" s="7"/>
    </row>
    <row r="911" ht="14.25" customHeight="1">
      <c r="Q911" s="7"/>
    </row>
    <row r="912" ht="14.25" customHeight="1">
      <c r="Q912" s="7"/>
    </row>
    <row r="913" ht="14.25" customHeight="1">
      <c r="Q913" s="7"/>
    </row>
    <row r="914" ht="14.25" customHeight="1">
      <c r="Q914" s="7"/>
    </row>
    <row r="915" ht="14.25" customHeight="1">
      <c r="Q915" s="7"/>
    </row>
    <row r="916" ht="14.25" customHeight="1">
      <c r="Q916" s="7"/>
    </row>
    <row r="917" ht="14.25" customHeight="1">
      <c r="Q917" s="7"/>
    </row>
    <row r="918" ht="14.25" customHeight="1">
      <c r="Q918" s="7"/>
    </row>
    <row r="919" ht="14.25" customHeight="1">
      <c r="Q919" s="7"/>
    </row>
    <row r="920" ht="14.25" customHeight="1">
      <c r="Q920" s="7"/>
    </row>
    <row r="921" ht="14.25" customHeight="1">
      <c r="Q921" s="7"/>
    </row>
    <row r="922" ht="14.25" customHeight="1">
      <c r="Q922" s="7"/>
    </row>
    <row r="923" ht="14.25" customHeight="1">
      <c r="Q923" s="7"/>
    </row>
    <row r="924" ht="14.25" customHeight="1">
      <c r="Q924" s="7"/>
    </row>
    <row r="925" ht="14.25" customHeight="1">
      <c r="Q925" s="7"/>
    </row>
    <row r="926" ht="14.25" customHeight="1">
      <c r="Q926" s="7"/>
    </row>
    <row r="927" ht="14.25" customHeight="1">
      <c r="Q927" s="7"/>
    </row>
    <row r="928" ht="14.25" customHeight="1">
      <c r="Q928" s="7"/>
    </row>
    <row r="929" ht="14.25" customHeight="1">
      <c r="Q929" s="7"/>
    </row>
    <row r="930" ht="14.25" customHeight="1">
      <c r="Q930" s="7"/>
    </row>
    <row r="931" ht="14.25" customHeight="1">
      <c r="Q931" s="7"/>
    </row>
    <row r="932" ht="14.25" customHeight="1">
      <c r="Q932" s="7"/>
    </row>
    <row r="933" ht="14.25" customHeight="1">
      <c r="Q933" s="7"/>
    </row>
    <row r="934" ht="14.25" customHeight="1">
      <c r="Q934" s="7"/>
    </row>
    <row r="935" ht="14.25" customHeight="1">
      <c r="Q935" s="7"/>
    </row>
    <row r="936" ht="14.25" customHeight="1">
      <c r="Q936" s="7"/>
    </row>
    <row r="937" ht="14.25" customHeight="1">
      <c r="Q937" s="7"/>
    </row>
    <row r="938" ht="14.25" customHeight="1">
      <c r="Q938" s="7"/>
    </row>
    <row r="939" ht="14.25" customHeight="1">
      <c r="Q939" s="7"/>
    </row>
    <row r="940" ht="14.25" customHeight="1">
      <c r="Q940" s="7"/>
    </row>
    <row r="941" ht="14.25" customHeight="1">
      <c r="Q941" s="7"/>
    </row>
    <row r="942" ht="14.25" customHeight="1">
      <c r="Q942" s="7"/>
    </row>
    <row r="943" ht="14.25" customHeight="1">
      <c r="Q943" s="7"/>
    </row>
    <row r="944" ht="14.25" customHeight="1">
      <c r="Q944" s="7"/>
    </row>
    <row r="945" ht="14.25" customHeight="1">
      <c r="Q945" s="7"/>
    </row>
    <row r="946" ht="14.25" customHeight="1">
      <c r="Q946" s="7"/>
    </row>
    <row r="947" ht="14.25" customHeight="1">
      <c r="Q947" s="7"/>
    </row>
    <row r="948" ht="14.25" customHeight="1">
      <c r="Q948" s="7"/>
    </row>
    <row r="949" ht="14.25" customHeight="1">
      <c r="Q949" s="7"/>
    </row>
    <row r="950" ht="14.25" customHeight="1">
      <c r="Q950" s="7"/>
    </row>
    <row r="951" ht="14.25" customHeight="1">
      <c r="Q951" s="7"/>
    </row>
    <row r="952" ht="14.25" customHeight="1">
      <c r="Q952" s="7"/>
    </row>
    <row r="953" ht="14.25" customHeight="1">
      <c r="Q953" s="7"/>
    </row>
    <row r="954" ht="14.25" customHeight="1">
      <c r="Q954" s="7"/>
    </row>
    <row r="955" ht="14.25" customHeight="1">
      <c r="Q955" s="7"/>
    </row>
    <row r="956" ht="14.25" customHeight="1">
      <c r="Q956" s="7"/>
    </row>
    <row r="957" ht="14.25" customHeight="1">
      <c r="Q957" s="7"/>
    </row>
    <row r="958" ht="14.25" customHeight="1">
      <c r="Q958" s="7"/>
    </row>
    <row r="959" ht="14.25" customHeight="1">
      <c r="Q959" s="7"/>
    </row>
    <row r="960" ht="14.25" customHeight="1">
      <c r="Q960" s="7"/>
    </row>
    <row r="961" ht="14.25" customHeight="1">
      <c r="Q961" s="7"/>
    </row>
    <row r="962" ht="14.25" customHeight="1">
      <c r="Q962" s="7"/>
    </row>
    <row r="963" ht="14.25" customHeight="1">
      <c r="Q963" s="7"/>
    </row>
    <row r="964" ht="14.25" customHeight="1">
      <c r="Q964" s="7"/>
    </row>
    <row r="965" ht="14.25" customHeight="1">
      <c r="Q965" s="7"/>
    </row>
    <row r="966" ht="14.25" customHeight="1">
      <c r="Q966" s="7"/>
    </row>
    <row r="967" ht="14.25" customHeight="1">
      <c r="Q967" s="7"/>
    </row>
    <row r="968" ht="14.25" customHeight="1">
      <c r="Q968" s="7"/>
    </row>
    <row r="969" ht="14.25" customHeight="1">
      <c r="Q969" s="7"/>
    </row>
    <row r="970" ht="14.25" customHeight="1">
      <c r="Q970" s="7"/>
    </row>
    <row r="971" ht="14.25" customHeight="1">
      <c r="Q971" s="7"/>
    </row>
    <row r="972" ht="14.25" customHeight="1">
      <c r="Q972" s="7"/>
    </row>
    <row r="973" ht="14.25" customHeight="1">
      <c r="Q973" s="7"/>
    </row>
    <row r="974" ht="14.25" customHeight="1">
      <c r="Q974" s="7"/>
    </row>
    <row r="975" ht="14.25" customHeight="1">
      <c r="Q975" s="7"/>
    </row>
    <row r="976" ht="14.25" customHeight="1">
      <c r="Q976" s="7"/>
    </row>
    <row r="977" ht="14.25" customHeight="1">
      <c r="Q977" s="7"/>
    </row>
    <row r="978" ht="14.25" customHeight="1">
      <c r="Q978" s="7"/>
    </row>
    <row r="979" ht="14.25" customHeight="1">
      <c r="Q979" s="7"/>
    </row>
    <row r="980" ht="14.25" customHeight="1">
      <c r="Q980" s="7"/>
    </row>
    <row r="981" ht="14.25" customHeight="1">
      <c r="Q981" s="7"/>
    </row>
    <row r="982" ht="14.25" customHeight="1">
      <c r="Q982" s="7"/>
    </row>
    <row r="983" ht="14.25" customHeight="1">
      <c r="Q983" s="7"/>
    </row>
    <row r="984" ht="14.25" customHeight="1">
      <c r="Q984" s="7"/>
    </row>
    <row r="985" ht="14.25" customHeight="1">
      <c r="Q985" s="7"/>
    </row>
    <row r="986" ht="14.25" customHeight="1">
      <c r="Q986" s="7"/>
    </row>
    <row r="987" ht="14.25" customHeight="1">
      <c r="Q987" s="7"/>
    </row>
    <row r="988" ht="14.25" customHeight="1">
      <c r="Q988" s="7"/>
    </row>
    <row r="989" ht="14.25" customHeight="1">
      <c r="Q989" s="7"/>
    </row>
    <row r="990" ht="14.25" customHeight="1">
      <c r="Q990" s="7"/>
    </row>
    <row r="991" ht="14.25" customHeight="1">
      <c r="Q991" s="7"/>
    </row>
    <row r="992" ht="14.25" customHeight="1">
      <c r="Q992" s="7"/>
    </row>
    <row r="993" ht="14.25" customHeight="1">
      <c r="Q993" s="7"/>
    </row>
    <row r="994" ht="14.25" customHeight="1">
      <c r="Q994" s="7"/>
    </row>
    <row r="995" ht="14.25" customHeight="1">
      <c r="Q995" s="7"/>
    </row>
    <row r="996" ht="14.25" customHeight="1">
      <c r="Q996" s="7"/>
    </row>
    <row r="997" ht="14.25" customHeight="1">
      <c r="Q997" s="7"/>
    </row>
    <row r="998" ht="14.25" customHeight="1">
      <c r="Q998" s="7"/>
    </row>
    <row r="999" ht="14.25" customHeight="1">
      <c r="Q999" s="7"/>
    </row>
    <row r="1000" ht="14.25" customHeight="1">
      <c r="Q1000" s="7"/>
    </row>
  </sheetData>
  <mergeCells count="2">
    <mergeCell ref="B34:S34"/>
    <mergeCell ref="B53:S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9.71"/>
    <col customWidth="1" min="4" max="10" width="13.43"/>
    <col customWidth="1" hidden="1" min="11" max="11" width="8.71"/>
    <col customWidth="1" min="12" max="12" width="13.43"/>
    <col customWidth="1" min="13" max="13" width="8.71"/>
    <col customWidth="1" min="14" max="14" width="15.29"/>
    <col customWidth="1" min="15" max="15" width="20.57"/>
    <col customWidth="1" min="16" max="27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7.0" customHeight="1">
      <c r="A2" s="7"/>
      <c r="B2" s="8" t="s">
        <v>446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</row>
    <row r="4" ht="18.0" customHeight="1">
      <c r="A4" s="7"/>
      <c r="B4" s="12" t="s">
        <v>20</v>
      </c>
      <c r="C4" s="74">
        <v>3.539855166057001E7</v>
      </c>
      <c r="D4" s="74">
        <v>5.3938826164359994E7</v>
      </c>
      <c r="E4" s="74">
        <v>4.3013281751040004E7</v>
      </c>
      <c r="F4" s="74">
        <v>3.0397399980989993E7</v>
      </c>
      <c r="G4" s="74">
        <v>2.611148515627E7</v>
      </c>
      <c r="H4" s="74">
        <v>2.139272924976E7</v>
      </c>
      <c r="I4" s="74">
        <v>1.4999205057210004E7</v>
      </c>
      <c r="J4" s="74">
        <v>2.451662392913E7</v>
      </c>
      <c r="K4" s="74">
        <v>235009.80623999998</v>
      </c>
      <c r="L4" s="74">
        <v>2.520161295383E7</v>
      </c>
      <c r="M4" s="74">
        <v>5386400.985630001</v>
      </c>
      <c r="N4" s="74">
        <v>1.1330181285069995E7</v>
      </c>
      <c r="O4" s="74">
        <v>2.919213079801E8</v>
      </c>
      <c r="Q4" s="64"/>
    </row>
    <row r="5" ht="18.0" customHeight="1">
      <c r="A5" s="7"/>
      <c r="B5" s="12" t="s">
        <v>21</v>
      </c>
      <c r="C5" s="75">
        <f t="shared" ref="C5:O5" si="1">C6+C8-(C7*0.4)-(C9*0.3)</f>
        <v>7712326.296</v>
      </c>
      <c r="D5" s="75">
        <f t="shared" si="1"/>
        <v>13659047.47</v>
      </c>
      <c r="E5" s="75">
        <f t="shared" si="1"/>
        <v>10374239.37</v>
      </c>
      <c r="F5" s="75">
        <f t="shared" si="1"/>
        <v>7090937.915</v>
      </c>
      <c r="G5" s="75">
        <f t="shared" si="1"/>
        <v>5802939.356</v>
      </c>
      <c r="H5" s="75">
        <f t="shared" si="1"/>
        <v>4220459.871</v>
      </c>
      <c r="I5" s="75">
        <f t="shared" si="1"/>
        <v>2591587.442</v>
      </c>
      <c r="J5" s="75">
        <f t="shared" si="1"/>
        <v>4703766.125</v>
      </c>
      <c r="K5" s="75">
        <f t="shared" si="1"/>
        <v>68568.44164</v>
      </c>
      <c r="L5" s="75">
        <f t="shared" si="1"/>
        <v>4738810.108</v>
      </c>
      <c r="M5" s="75">
        <f t="shared" si="1"/>
        <v>658471.0894</v>
      </c>
      <c r="N5" s="75">
        <f t="shared" si="1"/>
        <v>1003912.812</v>
      </c>
      <c r="O5" s="75">
        <f t="shared" si="1"/>
        <v>62625066.3</v>
      </c>
    </row>
    <row r="6" ht="18.0" customHeight="1">
      <c r="A6" s="7"/>
      <c r="B6" s="17" t="s">
        <v>22</v>
      </c>
      <c r="C6" s="76">
        <v>3670631.0398500003</v>
      </c>
      <c r="D6" s="76">
        <v>7958786.814340001</v>
      </c>
      <c r="E6" s="76">
        <v>2886652.77391</v>
      </c>
      <c r="F6" s="76">
        <v>3588447.68418</v>
      </c>
      <c r="G6" s="76">
        <v>3267698.39187</v>
      </c>
      <c r="H6" s="76">
        <v>3390262.01403</v>
      </c>
      <c r="I6" s="76">
        <v>1215646.53899</v>
      </c>
      <c r="J6" s="76">
        <v>2471147.53381</v>
      </c>
      <c r="K6" s="76">
        <v>83448.96988</v>
      </c>
      <c r="L6" s="76">
        <v>1759461.3996499998</v>
      </c>
      <c r="M6" s="76">
        <v>580937.7601399999</v>
      </c>
      <c r="N6" s="76">
        <v>834215.17045</v>
      </c>
      <c r="O6" s="76">
        <v>3.1707336091099996E7</v>
      </c>
    </row>
    <row r="7" ht="18.0" customHeight="1">
      <c r="A7" s="7"/>
      <c r="B7" s="19" t="s">
        <v>23</v>
      </c>
      <c r="C7" s="76">
        <v>2293641.82304</v>
      </c>
      <c r="D7" s="76">
        <v>4554380.645610001</v>
      </c>
      <c r="E7" s="76">
        <v>1663194.03722</v>
      </c>
      <c r="F7" s="76">
        <v>2567068.8144</v>
      </c>
      <c r="G7" s="76">
        <v>2119739.01026</v>
      </c>
      <c r="H7" s="76">
        <v>2144721.94313</v>
      </c>
      <c r="I7" s="76">
        <v>682835.24989</v>
      </c>
      <c r="J7" s="76">
        <v>1495276.4433600002</v>
      </c>
      <c r="K7" s="76">
        <v>59626.1954</v>
      </c>
      <c r="L7" s="76">
        <v>1154026.11608</v>
      </c>
      <c r="M7" s="76">
        <v>398150.39334999997</v>
      </c>
      <c r="N7" s="76">
        <v>283730.0</v>
      </c>
      <c r="O7" s="76">
        <v>1.9416390671740003E7</v>
      </c>
    </row>
    <row r="8" ht="18.0" customHeight="1">
      <c r="A8" s="7"/>
      <c r="B8" s="17" t="s">
        <v>24</v>
      </c>
      <c r="C8" s="76">
        <v>5146429.194190001</v>
      </c>
      <c r="D8" s="76">
        <v>7881675.105029999</v>
      </c>
      <c r="E8" s="76">
        <v>8383978.16834</v>
      </c>
      <c r="F8" s="76">
        <v>4672091.709190001</v>
      </c>
      <c r="G8" s="76">
        <v>3495299.612399999</v>
      </c>
      <c r="H8" s="76">
        <v>1786585.9069100004</v>
      </c>
      <c r="I8" s="76">
        <v>1686466.1923899997</v>
      </c>
      <c r="J8" s="76">
        <v>2957798.02475</v>
      </c>
      <c r="K8" s="76">
        <v>9824.09316</v>
      </c>
      <c r="L8" s="76">
        <v>3559221.80131</v>
      </c>
      <c r="M8" s="76">
        <v>261987.76681999996</v>
      </c>
      <c r="N8" s="76">
        <v>291025.04988</v>
      </c>
      <c r="O8" s="76">
        <v>4.013238262437E7</v>
      </c>
    </row>
    <row r="9" ht="18.0" customHeight="1">
      <c r="A9" s="7"/>
      <c r="B9" s="19" t="s">
        <v>25</v>
      </c>
      <c r="C9" s="76">
        <v>624257.3620300001</v>
      </c>
      <c r="D9" s="76">
        <v>1198873.9590099996</v>
      </c>
      <c r="E9" s="76">
        <v>770379.8540400001</v>
      </c>
      <c r="F9" s="76">
        <v>475913.175</v>
      </c>
      <c r="G9" s="76">
        <v>373876.81516</v>
      </c>
      <c r="H9" s="76">
        <v>328330.90831</v>
      </c>
      <c r="I9" s="76">
        <v>124637.29907000001</v>
      </c>
      <c r="J9" s="76">
        <v>423562.85347</v>
      </c>
      <c r="K9" s="76">
        <v>2847.14412</v>
      </c>
      <c r="L9" s="76">
        <v>394208.8226</v>
      </c>
      <c r="M9" s="76">
        <v>83980.9341</v>
      </c>
      <c r="N9" s="76">
        <v>26118.02641</v>
      </c>
      <c r="O9" s="76">
        <v>4826987.1533200005</v>
      </c>
    </row>
    <row r="10" ht="18.0" customHeight="1">
      <c r="A10" s="7"/>
      <c r="B10" s="12" t="s">
        <v>26</v>
      </c>
      <c r="C10" s="75">
        <f t="shared" ref="C10:O10" si="2">SUM(C11:C13)</f>
        <v>12835930.51</v>
      </c>
      <c r="D10" s="75">
        <f t="shared" si="2"/>
        <v>19525200.79</v>
      </c>
      <c r="E10" s="75">
        <f t="shared" si="2"/>
        <v>14652067.26</v>
      </c>
      <c r="F10" s="75">
        <f t="shared" si="2"/>
        <v>10657431.7</v>
      </c>
      <c r="G10" s="75">
        <f t="shared" si="2"/>
        <v>10162551.06</v>
      </c>
      <c r="H10" s="75">
        <f t="shared" si="2"/>
        <v>7560148.863</v>
      </c>
      <c r="I10" s="75">
        <f t="shared" si="2"/>
        <v>3687993.643</v>
      </c>
      <c r="J10" s="75">
        <f t="shared" si="2"/>
        <v>7371358.338</v>
      </c>
      <c r="K10" s="75">
        <f t="shared" si="2"/>
        <v>69403.48063</v>
      </c>
      <c r="L10" s="75">
        <f t="shared" si="2"/>
        <v>6502745.272</v>
      </c>
      <c r="M10" s="75">
        <f t="shared" si="2"/>
        <v>1471317.504</v>
      </c>
      <c r="N10" s="75">
        <f t="shared" si="2"/>
        <v>2357078.552</v>
      </c>
      <c r="O10" s="75">
        <f t="shared" si="2"/>
        <v>96853226.97</v>
      </c>
      <c r="R10" s="52"/>
    </row>
    <row r="11" ht="18.0" customHeight="1">
      <c r="A11" s="7"/>
      <c r="B11" s="17" t="s">
        <v>27</v>
      </c>
      <c r="C11" s="76">
        <v>5747759.434579999</v>
      </c>
      <c r="D11" s="76">
        <v>5467656.874910002</v>
      </c>
      <c r="E11" s="76">
        <v>5440650.469120002</v>
      </c>
      <c r="F11" s="76">
        <v>5977607.355659999</v>
      </c>
      <c r="G11" s="76">
        <v>5604137.786129998</v>
      </c>
      <c r="H11" s="76">
        <v>3339351.56005</v>
      </c>
      <c r="I11" s="76">
        <v>1359882.1939100004</v>
      </c>
      <c r="J11" s="76">
        <v>12300.65518</v>
      </c>
      <c r="K11" s="76">
        <v>53318.00956999999</v>
      </c>
      <c r="L11" s="76">
        <v>1347391.0019499997</v>
      </c>
      <c r="M11" s="76">
        <v>513524.80792000005</v>
      </c>
      <c r="N11" s="76">
        <v>40100.439660000004</v>
      </c>
      <c r="O11" s="76">
        <v>3.490368058864E7</v>
      </c>
    </row>
    <row r="12" ht="18.0" customHeight="1">
      <c r="A12" s="7"/>
      <c r="B12" s="17" t="s">
        <v>28</v>
      </c>
      <c r="C12" s="76">
        <v>7088171.07969</v>
      </c>
      <c r="D12" s="76">
        <v>1.4057459355290001E7</v>
      </c>
      <c r="E12" s="76">
        <v>9210079.35272</v>
      </c>
      <c r="F12" s="76">
        <v>4677891.831110001</v>
      </c>
      <c r="G12" s="76">
        <v>4557694.87017</v>
      </c>
      <c r="H12" s="76">
        <v>4220797.302560001</v>
      </c>
      <c r="I12" s="76">
        <v>2327811.53681</v>
      </c>
      <c r="J12" s="76">
        <v>7359007.52301</v>
      </c>
      <c r="K12" s="76">
        <v>16073.394299999998</v>
      </c>
      <c r="L12" s="76">
        <v>5155350.57649</v>
      </c>
      <c r="M12" s="76">
        <v>956462.06112</v>
      </c>
      <c r="N12" s="76">
        <v>2316953.6431899997</v>
      </c>
      <c r="O12" s="76">
        <v>6.194375252646E7</v>
      </c>
    </row>
    <row r="13" ht="20.25" customHeight="1">
      <c r="A13" s="7"/>
      <c r="B13" s="17" t="s">
        <v>447</v>
      </c>
      <c r="C13" s="76">
        <v>0.0</v>
      </c>
      <c r="D13" s="76">
        <v>84.55897</v>
      </c>
      <c r="E13" s="76">
        <v>1337.43406</v>
      </c>
      <c r="F13" s="76">
        <v>1932.50834</v>
      </c>
      <c r="G13" s="76">
        <v>718.40751</v>
      </c>
      <c r="H13" s="76">
        <v>0.0</v>
      </c>
      <c r="I13" s="76">
        <v>299.91234000000003</v>
      </c>
      <c r="J13" s="76">
        <v>50.15958</v>
      </c>
      <c r="K13" s="76">
        <v>12.07676</v>
      </c>
      <c r="L13" s="76">
        <v>3.69339</v>
      </c>
      <c r="M13" s="76">
        <v>1330.63525</v>
      </c>
      <c r="N13" s="76">
        <v>24.46932</v>
      </c>
      <c r="O13" s="76">
        <v>5793.85552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ht="30.0" customHeight="1">
      <c r="B15" s="10" t="s">
        <v>30</v>
      </c>
      <c r="C15" s="10" t="str">
        <f t="shared" ref="C15:O15" si="3">C3</f>
        <v>BNB</v>
      </c>
      <c r="D15" s="10" t="str">
        <f t="shared" si="3"/>
        <v>BUN</v>
      </c>
      <c r="E15" s="10" t="str">
        <f t="shared" si="3"/>
        <v>BME</v>
      </c>
      <c r="F15" s="10" t="str">
        <f t="shared" si="3"/>
        <v>BIS</v>
      </c>
      <c r="G15" s="10" t="str">
        <f t="shared" si="3"/>
        <v>BCR</v>
      </c>
      <c r="H15" s="10" t="str">
        <f t="shared" si="3"/>
        <v>BGA</v>
      </c>
      <c r="I15" s="10" t="str">
        <f t="shared" si="3"/>
        <v>BEC</v>
      </c>
      <c r="J15" s="10" t="str">
        <f t="shared" si="3"/>
        <v>BSO</v>
      </c>
      <c r="K15" s="10" t="str">
        <f t="shared" si="3"/>
        <v>BNA</v>
      </c>
      <c r="L15" s="10" t="str">
        <f t="shared" si="3"/>
        <v>BIE</v>
      </c>
      <c r="M15" s="10" t="str">
        <f t="shared" si="3"/>
        <v>BFO</v>
      </c>
      <c r="N15" s="10" t="str">
        <f t="shared" si="3"/>
        <v>BPR</v>
      </c>
      <c r="O15" s="10" t="str">
        <f t="shared" si="3"/>
        <v>TOTAL SISTEMA</v>
      </c>
    </row>
    <row r="16" ht="19.5" customHeight="1">
      <c r="B16" s="19" t="s">
        <v>448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</row>
    <row r="17" ht="19.5" customHeight="1">
      <c r="B17" s="26" t="s">
        <v>32</v>
      </c>
      <c r="C17" s="27">
        <f t="shared" ref="C17:O17" si="4">C16*C10</f>
        <v>372241.9849</v>
      </c>
      <c r="D17" s="27">
        <f t="shared" si="4"/>
        <v>566230.8229</v>
      </c>
      <c r="E17" s="27">
        <f t="shared" si="4"/>
        <v>424909.9504</v>
      </c>
      <c r="F17" s="27">
        <f t="shared" si="4"/>
        <v>309065.5192</v>
      </c>
      <c r="G17" s="27">
        <f t="shared" si="4"/>
        <v>294713.9809</v>
      </c>
      <c r="H17" s="27">
        <f t="shared" si="4"/>
        <v>219244.317</v>
      </c>
      <c r="I17" s="27">
        <f t="shared" si="4"/>
        <v>106951.8156</v>
      </c>
      <c r="J17" s="27">
        <f t="shared" si="4"/>
        <v>213769.3918</v>
      </c>
      <c r="K17" s="27">
        <f t="shared" si="4"/>
        <v>2012.700938</v>
      </c>
      <c r="L17" s="27">
        <f t="shared" si="4"/>
        <v>188579.6129</v>
      </c>
      <c r="M17" s="27">
        <f t="shared" si="4"/>
        <v>42668.20762</v>
      </c>
      <c r="N17" s="27">
        <f t="shared" si="4"/>
        <v>68355.27801</v>
      </c>
      <c r="O17" s="27">
        <f t="shared" si="4"/>
        <v>2808743.582</v>
      </c>
    </row>
    <row r="18" ht="29.25" customHeight="1">
      <c r="B18" s="29" t="s">
        <v>449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</row>
    <row r="19" ht="21.0" customHeight="1">
      <c r="B19" s="26" t="s">
        <v>34</v>
      </c>
      <c r="C19" s="27">
        <f t="shared" ref="C19:O19" si="5">C9*C18</f>
        <v>436980.1534</v>
      </c>
      <c r="D19" s="27">
        <f t="shared" si="5"/>
        <v>839211.7713</v>
      </c>
      <c r="E19" s="27">
        <f t="shared" si="5"/>
        <v>539265.8978</v>
      </c>
      <c r="F19" s="27">
        <f t="shared" si="5"/>
        <v>333139.2225</v>
      </c>
      <c r="G19" s="27">
        <f t="shared" si="5"/>
        <v>261713.7706</v>
      </c>
      <c r="H19" s="27">
        <f t="shared" si="5"/>
        <v>229831.6358</v>
      </c>
      <c r="I19" s="27">
        <f t="shared" si="5"/>
        <v>87246.10935</v>
      </c>
      <c r="J19" s="27">
        <f t="shared" si="5"/>
        <v>296493.9974</v>
      </c>
      <c r="K19" s="27">
        <f t="shared" si="5"/>
        <v>1993.000884</v>
      </c>
      <c r="L19" s="27">
        <f t="shared" si="5"/>
        <v>275946.1758</v>
      </c>
      <c r="M19" s="27">
        <f t="shared" si="5"/>
        <v>58786.65387</v>
      </c>
      <c r="N19" s="27">
        <f t="shared" si="5"/>
        <v>18282.61849</v>
      </c>
      <c r="O19" s="27">
        <f t="shared" si="5"/>
        <v>3378891.007</v>
      </c>
    </row>
    <row r="20" ht="31.5" customHeight="1">
      <c r="B20" s="29" t="s">
        <v>450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R20" s="32"/>
    </row>
    <row r="21" ht="20.25" customHeight="1">
      <c r="B21" s="26" t="s">
        <v>36</v>
      </c>
      <c r="C21" s="27">
        <f t="shared" ref="C21:O21" si="6">C20*C4</f>
        <v>1663731.928</v>
      </c>
      <c r="D21" s="27">
        <f t="shared" si="6"/>
        <v>2535124.83</v>
      </c>
      <c r="E21" s="27">
        <f t="shared" si="6"/>
        <v>2021624.242</v>
      </c>
      <c r="F21" s="27">
        <f t="shared" si="6"/>
        <v>1428677.799</v>
      </c>
      <c r="G21" s="27">
        <f t="shared" si="6"/>
        <v>1227239.802</v>
      </c>
      <c r="H21" s="27">
        <f t="shared" si="6"/>
        <v>1005458.275</v>
      </c>
      <c r="I21" s="27">
        <f t="shared" si="6"/>
        <v>704962.6377</v>
      </c>
      <c r="J21" s="27">
        <f t="shared" si="6"/>
        <v>1152281.325</v>
      </c>
      <c r="K21" s="27">
        <f t="shared" si="6"/>
        <v>11045.46089</v>
      </c>
      <c r="L21" s="27">
        <f t="shared" si="6"/>
        <v>1184475.809</v>
      </c>
      <c r="M21" s="27">
        <f t="shared" si="6"/>
        <v>253160.8463</v>
      </c>
      <c r="N21" s="27">
        <f t="shared" si="6"/>
        <v>532518.5204</v>
      </c>
      <c r="O21" s="27">
        <f t="shared" si="6"/>
        <v>13720301.48</v>
      </c>
    </row>
    <row r="22" ht="32.25" customHeight="1">
      <c r="B22" s="29" t="s">
        <v>451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ht="42.75" customHeight="1">
      <c r="B24" s="23" t="s">
        <v>39</v>
      </c>
      <c r="C24" s="23" t="str">
        <f t="shared" ref="C24:O24" si="7">C3</f>
        <v>BNB</v>
      </c>
      <c r="D24" s="23" t="str">
        <f t="shared" si="7"/>
        <v>BUN</v>
      </c>
      <c r="E24" s="23" t="str">
        <f t="shared" si="7"/>
        <v>BME</v>
      </c>
      <c r="F24" s="23" t="str">
        <f t="shared" si="7"/>
        <v>BIS</v>
      </c>
      <c r="G24" s="23" t="str">
        <f t="shared" si="7"/>
        <v>BCR</v>
      </c>
      <c r="H24" s="23" t="str">
        <f t="shared" si="7"/>
        <v>BGA</v>
      </c>
      <c r="I24" s="23" t="str">
        <f t="shared" si="7"/>
        <v>BEC</v>
      </c>
      <c r="J24" s="23" t="str">
        <f t="shared" si="7"/>
        <v>BSO</v>
      </c>
      <c r="K24" s="23" t="str">
        <f t="shared" si="7"/>
        <v>BNA</v>
      </c>
      <c r="L24" s="23" t="str">
        <f t="shared" si="7"/>
        <v>BIE</v>
      </c>
      <c r="M24" s="23" t="str">
        <f t="shared" si="7"/>
        <v>BFO</v>
      </c>
      <c r="N24" s="23" t="str">
        <f t="shared" si="7"/>
        <v>BPR</v>
      </c>
      <c r="O24" s="23" t="str">
        <f t="shared" si="7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ht="29.25" customHeight="1">
      <c r="B26" s="39" t="s">
        <v>41</v>
      </c>
      <c r="C26" s="27">
        <f t="shared" ref="C26:O26" si="8">C5-C21</f>
        <v>6048594.368</v>
      </c>
      <c r="D26" s="27">
        <f t="shared" si="8"/>
        <v>11123922.64</v>
      </c>
      <c r="E26" s="27">
        <f t="shared" si="8"/>
        <v>8352615.129</v>
      </c>
      <c r="F26" s="27">
        <f t="shared" si="8"/>
        <v>5662260.116</v>
      </c>
      <c r="G26" s="27">
        <f t="shared" si="8"/>
        <v>4575699.553</v>
      </c>
      <c r="H26" s="27">
        <f t="shared" si="8"/>
        <v>3215001.596</v>
      </c>
      <c r="I26" s="27">
        <f t="shared" si="8"/>
        <v>1886624.804</v>
      </c>
      <c r="J26" s="27">
        <f t="shared" si="8"/>
        <v>3551484.801</v>
      </c>
      <c r="K26" s="27">
        <f t="shared" si="8"/>
        <v>57522.98075</v>
      </c>
      <c r="L26" s="27">
        <f t="shared" si="8"/>
        <v>3554334.299</v>
      </c>
      <c r="M26" s="27">
        <f t="shared" si="8"/>
        <v>405310.2431</v>
      </c>
      <c r="N26" s="27">
        <f t="shared" si="8"/>
        <v>471394.292</v>
      </c>
      <c r="O26" s="27">
        <f t="shared" si="8"/>
        <v>48904764.83</v>
      </c>
    </row>
    <row r="27" ht="18.75" customHeight="1">
      <c r="B27" s="40" t="s">
        <v>42</v>
      </c>
      <c r="C27" s="41">
        <f t="shared" ref="C27:O27" si="9">C26/C17</f>
        <v>16.24909229</v>
      </c>
      <c r="D27" s="41">
        <f t="shared" si="9"/>
        <v>19.64556183</v>
      </c>
      <c r="E27" s="41">
        <f t="shared" si="9"/>
        <v>19.6573771</v>
      </c>
      <c r="F27" s="41">
        <f t="shared" si="9"/>
        <v>18.32058177</v>
      </c>
      <c r="G27" s="41">
        <f t="shared" si="9"/>
        <v>15.52589918</v>
      </c>
      <c r="H27" s="41">
        <f t="shared" si="9"/>
        <v>14.66401337</v>
      </c>
      <c r="I27" s="41">
        <f t="shared" si="9"/>
        <v>17.63995116</v>
      </c>
      <c r="J27" s="41">
        <f t="shared" si="9"/>
        <v>16.61362635</v>
      </c>
      <c r="K27" s="41">
        <f t="shared" si="9"/>
        <v>28.57999401</v>
      </c>
      <c r="L27" s="41">
        <f t="shared" si="9"/>
        <v>18.84792446</v>
      </c>
      <c r="M27" s="41">
        <f t="shared" si="9"/>
        <v>9.49911575</v>
      </c>
      <c r="N27" s="41">
        <f t="shared" si="9"/>
        <v>6.896238384</v>
      </c>
      <c r="O27" s="41">
        <f t="shared" si="9"/>
        <v>17.41161605</v>
      </c>
    </row>
    <row r="28" ht="18.75" customHeight="1">
      <c r="B28" s="40" t="s">
        <v>43</v>
      </c>
      <c r="C28" s="41">
        <f t="shared" ref="C28:O28" si="10">((C26)/C10)*100</f>
        <v>47.12236765</v>
      </c>
      <c r="D28" s="41">
        <f t="shared" si="10"/>
        <v>56.97212932</v>
      </c>
      <c r="E28" s="41">
        <f t="shared" si="10"/>
        <v>57.00639359</v>
      </c>
      <c r="F28" s="41">
        <f t="shared" si="10"/>
        <v>53.12968713</v>
      </c>
      <c r="G28" s="41">
        <f t="shared" si="10"/>
        <v>45.02510762</v>
      </c>
      <c r="H28" s="41">
        <f t="shared" si="10"/>
        <v>42.52563878</v>
      </c>
      <c r="I28" s="41">
        <f t="shared" si="10"/>
        <v>51.15585835</v>
      </c>
      <c r="J28" s="41">
        <f t="shared" si="10"/>
        <v>48.17951642</v>
      </c>
      <c r="K28" s="41">
        <f t="shared" si="10"/>
        <v>82.88198262</v>
      </c>
      <c r="L28" s="41">
        <f t="shared" si="10"/>
        <v>54.65898094</v>
      </c>
      <c r="M28" s="41">
        <f t="shared" si="10"/>
        <v>27.54743567</v>
      </c>
      <c r="N28" s="41">
        <f t="shared" si="10"/>
        <v>19.99909131</v>
      </c>
      <c r="O28" s="41">
        <f t="shared" si="10"/>
        <v>50.49368654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ht="28.5" customHeight="1">
      <c r="B30" s="39" t="s">
        <v>45</v>
      </c>
      <c r="C30" s="27">
        <f t="shared" ref="C30:O30" si="11">C6-(0.4*C7)+C19-C21</f>
        <v>1526422.536</v>
      </c>
      <c r="D30" s="27">
        <f t="shared" si="11"/>
        <v>4441121.498</v>
      </c>
      <c r="E30" s="27">
        <f t="shared" si="11"/>
        <v>739016.8146</v>
      </c>
      <c r="F30" s="27">
        <f t="shared" si="11"/>
        <v>1466081.582</v>
      </c>
      <c r="G30" s="27">
        <f t="shared" si="11"/>
        <v>1454276.756</v>
      </c>
      <c r="H30" s="27">
        <f t="shared" si="11"/>
        <v>1756746.598</v>
      </c>
      <c r="I30" s="27">
        <f t="shared" si="11"/>
        <v>324795.9107</v>
      </c>
      <c r="J30" s="27">
        <f t="shared" si="11"/>
        <v>1017249.629</v>
      </c>
      <c r="K30" s="27">
        <f t="shared" si="11"/>
        <v>50546.03171</v>
      </c>
      <c r="L30" s="27">
        <f t="shared" si="11"/>
        <v>389321.3202</v>
      </c>
      <c r="M30" s="27">
        <f t="shared" si="11"/>
        <v>227303.4103</v>
      </c>
      <c r="N30" s="27">
        <f t="shared" si="11"/>
        <v>206487.2685</v>
      </c>
      <c r="O30" s="27">
        <f t="shared" si="11"/>
        <v>13599369.35</v>
      </c>
    </row>
    <row r="31" ht="18.75" customHeight="1">
      <c r="B31" s="40" t="s">
        <v>42</v>
      </c>
      <c r="C31" s="41">
        <f t="shared" ref="C31:O31" si="12">C30/C17</f>
        <v>4.100618946</v>
      </c>
      <c r="D31" s="41">
        <f t="shared" si="12"/>
        <v>7.843305801</v>
      </c>
      <c r="E31" s="41">
        <f t="shared" si="12"/>
        <v>1.739231604</v>
      </c>
      <c r="F31" s="41">
        <f t="shared" si="12"/>
        <v>4.743594775</v>
      </c>
      <c r="G31" s="41">
        <f t="shared" si="12"/>
        <v>4.934536027</v>
      </c>
      <c r="H31" s="41">
        <f t="shared" si="12"/>
        <v>8.012734933</v>
      </c>
      <c r="I31" s="41">
        <f t="shared" si="12"/>
        <v>3.036843355</v>
      </c>
      <c r="J31" s="41">
        <f t="shared" si="12"/>
        <v>4.758630881</v>
      </c>
      <c r="K31" s="41">
        <f t="shared" si="12"/>
        <v>25.11353314</v>
      </c>
      <c r="L31" s="41">
        <f t="shared" si="12"/>
        <v>2.064493156</v>
      </c>
      <c r="M31" s="41">
        <f t="shared" si="12"/>
        <v>5.327231281</v>
      </c>
      <c r="N31" s="41">
        <f t="shared" si="12"/>
        <v>3.020794802</v>
      </c>
      <c r="O31" s="41">
        <f t="shared" si="12"/>
        <v>4.841798105</v>
      </c>
    </row>
    <row r="32" ht="18.75" customHeight="1">
      <c r="B32" s="40" t="s">
        <v>43</v>
      </c>
      <c r="C32" s="41">
        <f t="shared" ref="C32:O32" si="13">((C30/C10)*100)</f>
        <v>11.89179494</v>
      </c>
      <c r="D32" s="41">
        <f t="shared" si="13"/>
        <v>22.74558682</v>
      </c>
      <c r="E32" s="41">
        <f t="shared" si="13"/>
        <v>5.043771651</v>
      </c>
      <c r="F32" s="41">
        <f t="shared" si="13"/>
        <v>13.75642485</v>
      </c>
      <c r="G32" s="41">
        <f t="shared" si="13"/>
        <v>14.31015448</v>
      </c>
      <c r="H32" s="41">
        <f t="shared" si="13"/>
        <v>23.23693131</v>
      </c>
      <c r="I32" s="41">
        <f t="shared" si="13"/>
        <v>8.80684573</v>
      </c>
      <c r="J32" s="41">
        <f t="shared" si="13"/>
        <v>13.80002956</v>
      </c>
      <c r="K32" s="41">
        <f t="shared" si="13"/>
        <v>72.8292461</v>
      </c>
      <c r="L32" s="41">
        <f t="shared" si="13"/>
        <v>5.987030153</v>
      </c>
      <c r="M32" s="41">
        <f t="shared" si="13"/>
        <v>15.44897071</v>
      </c>
      <c r="N32" s="41">
        <f t="shared" si="13"/>
        <v>8.760304927</v>
      </c>
      <c r="O32" s="41">
        <f t="shared" si="13"/>
        <v>14.04121451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88.5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B78" s="51" t="s">
        <v>48</v>
      </c>
      <c r="O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11.86"/>
    <col customWidth="1" min="4" max="9" width="8.71"/>
    <col customWidth="1" min="10" max="10" width="12.43"/>
    <col customWidth="1" hidden="1" min="11" max="11" width="8.71"/>
    <col customWidth="1" min="12" max="13" width="8.71"/>
    <col customWidth="1" min="14" max="14" width="9.86"/>
    <col customWidth="1" min="15" max="15" width="19.71"/>
    <col customWidth="1" min="16" max="29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7.0" customHeight="1">
      <c r="A2" s="7"/>
      <c r="B2" s="8" t="s">
        <v>353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1" t="s">
        <v>18</v>
      </c>
      <c r="O3" s="11" t="s">
        <v>106</v>
      </c>
    </row>
    <row r="4" ht="18.0" customHeight="1">
      <c r="A4" s="7"/>
      <c r="B4" s="12" t="s">
        <v>20</v>
      </c>
      <c r="C4" s="74">
        <f t="shared" ref="C4:O4" si="1">+Q4</f>
        <v>36119750.9</v>
      </c>
      <c r="D4" s="74">
        <f t="shared" si="1"/>
        <v>52119416.54</v>
      </c>
      <c r="E4" s="74">
        <f t="shared" si="1"/>
        <v>43443655.77</v>
      </c>
      <c r="F4" s="74">
        <f t="shared" si="1"/>
        <v>29113397.36</v>
      </c>
      <c r="G4" s="74">
        <f t="shared" si="1"/>
        <v>26191199.32</v>
      </c>
      <c r="H4" s="74">
        <f t="shared" si="1"/>
        <v>20881939.4</v>
      </c>
      <c r="I4" s="74">
        <f t="shared" si="1"/>
        <v>15324003.6</v>
      </c>
      <c r="J4" s="74">
        <f t="shared" si="1"/>
        <v>24975570.76</v>
      </c>
      <c r="K4" s="74">
        <f t="shared" si="1"/>
        <v>204268.3753</v>
      </c>
      <c r="L4" s="74">
        <f t="shared" si="1"/>
        <v>25476549.56</v>
      </c>
      <c r="M4" s="74">
        <f t="shared" si="1"/>
        <v>5306547.329</v>
      </c>
      <c r="N4" s="74">
        <f t="shared" si="1"/>
        <v>11180053.52</v>
      </c>
      <c r="O4" s="74">
        <f t="shared" si="1"/>
        <v>290336352.4</v>
      </c>
      <c r="Q4" s="72">
        <v>3.611975090352E7</v>
      </c>
      <c r="R4" s="72">
        <v>5.211941653679999E7</v>
      </c>
      <c r="S4" s="72">
        <v>4.3443655774660006E7</v>
      </c>
      <c r="T4" s="72">
        <v>2.911339736484E7</v>
      </c>
      <c r="U4" s="72">
        <v>2.619119932144E7</v>
      </c>
      <c r="V4" s="72">
        <v>2.0881939396730002E7</v>
      </c>
      <c r="W4" s="72">
        <v>1.5324003602589997E7</v>
      </c>
      <c r="X4" s="72">
        <v>2.4975570756129995E7</v>
      </c>
      <c r="Y4" s="72">
        <v>204268.37534000003</v>
      </c>
      <c r="Z4" s="72">
        <v>2.547654955614E7</v>
      </c>
      <c r="AA4" s="72">
        <v>5306547.328869999</v>
      </c>
      <c r="AB4" s="72">
        <v>1.1180053520970002E7</v>
      </c>
      <c r="AC4" s="72">
        <v>2.9033635243802994E8</v>
      </c>
    </row>
    <row r="5" ht="18.0" customHeight="1">
      <c r="A5" s="7"/>
      <c r="B5" s="12" t="s">
        <v>21</v>
      </c>
      <c r="C5" s="75">
        <f t="shared" ref="C5:O5" si="2">C6+C8-(C7*0.4)-(C9*0.3)</f>
        <v>8399438.796</v>
      </c>
      <c r="D5" s="75">
        <f t="shared" si="2"/>
        <v>11464630.19</v>
      </c>
      <c r="E5" s="75">
        <f t="shared" si="2"/>
        <v>10374545.94</v>
      </c>
      <c r="F5" s="75">
        <f t="shared" si="2"/>
        <v>5066356.883</v>
      </c>
      <c r="G5" s="75">
        <f t="shared" si="2"/>
        <v>5450291.725</v>
      </c>
      <c r="H5" s="75">
        <f t="shared" si="2"/>
        <v>4338853.74</v>
      </c>
      <c r="I5" s="75">
        <f t="shared" si="2"/>
        <v>2636729.951</v>
      </c>
      <c r="J5" s="75">
        <f t="shared" si="2"/>
        <v>5543473.775</v>
      </c>
      <c r="K5" s="75">
        <f t="shared" si="2"/>
        <v>49255.05407</v>
      </c>
      <c r="L5" s="75">
        <f t="shared" si="2"/>
        <v>4735600.727</v>
      </c>
      <c r="M5" s="75">
        <f t="shared" si="2"/>
        <v>745037.6209</v>
      </c>
      <c r="N5" s="75">
        <f t="shared" si="2"/>
        <v>786408.131</v>
      </c>
      <c r="O5" s="75">
        <f t="shared" si="2"/>
        <v>59590622.53</v>
      </c>
      <c r="Q5" s="70">
        <v>4663996.29923</v>
      </c>
      <c r="R5" s="70">
        <v>7408718.936140001</v>
      </c>
      <c r="S5" s="70">
        <v>3262135.11371</v>
      </c>
      <c r="T5" s="70">
        <v>3279041.23875</v>
      </c>
      <c r="U5" s="70">
        <v>3817791.6219599997</v>
      </c>
      <c r="V5" s="70">
        <v>2753623.19893</v>
      </c>
      <c r="W5" s="70">
        <v>1397276.6993200001</v>
      </c>
      <c r="X5" s="70">
        <v>3473960.1502700006</v>
      </c>
      <c r="Y5" s="70">
        <v>52573.68387</v>
      </c>
      <c r="Z5" s="70">
        <v>1569769.7589900002</v>
      </c>
      <c r="AA5" s="70">
        <v>534603.11429</v>
      </c>
      <c r="AB5" s="70">
        <v>702543.7965799998</v>
      </c>
      <c r="AC5" s="70">
        <v>3.291603361204E7</v>
      </c>
    </row>
    <row r="6" ht="18.0" customHeight="1">
      <c r="A6" s="7"/>
      <c r="B6" s="17" t="s">
        <v>22</v>
      </c>
      <c r="C6" s="76">
        <f t="shared" ref="C6:O6" si="3">+Q5</f>
        <v>4663996.299</v>
      </c>
      <c r="D6" s="76">
        <f t="shared" si="3"/>
        <v>7408718.936</v>
      </c>
      <c r="E6" s="76">
        <f t="shared" si="3"/>
        <v>3262135.114</v>
      </c>
      <c r="F6" s="76">
        <f t="shared" si="3"/>
        <v>3279041.239</v>
      </c>
      <c r="G6" s="76">
        <f t="shared" si="3"/>
        <v>3817791.622</v>
      </c>
      <c r="H6" s="76">
        <f t="shared" si="3"/>
        <v>2753623.199</v>
      </c>
      <c r="I6" s="76">
        <f t="shared" si="3"/>
        <v>1397276.699</v>
      </c>
      <c r="J6" s="76">
        <f t="shared" si="3"/>
        <v>3473960.15</v>
      </c>
      <c r="K6" s="76">
        <f t="shared" si="3"/>
        <v>52573.68387</v>
      </c>
      <c r="L6" s="76">
        <f t="shared" si="3"/>
        <v>1569769.759</v>
      </c>
      <c r="M6" s="76">
        <f t="shared" si="3"/>
        <v>534603.1143</v>
      </c>
      <c r="N6" s="76">
        <f t="shared" si="3"/>
        <v>702543.7966</v>
      </c>
      <c r="O6" s="76">
        <f t="shared" si="3"/>
        <v>32916033.61</v>
      </c>
      <c r="Q6" s="69">
        <v>2092702.9342100003</v>
      </c>
      <c r="R6" s="69">
        <v>3671038.4528900003</v>
      </c>
      <c r="S6" s="69">
        <v>1728948.22471</v>
      </c>
      <c r="T6" s="69">
        <v>2250313.97058</v>
      </c>
      <c r="U6" s="69">
        <v>2591666.8482</v>
      </c>
      <c r="V6" s="69">
        <v>1042547.6148</v>
      </c>
      <c r="W6" s="69">
        <v>562504.9769700001</v>
      </c>
      <c r="X6" s="69">
        <v>2214657.9348400002</v>
      </c>
      <c r="Y6" s="69">
        <v>29692.23609</v>
      </c>
      <c r="Z6" s="69">
        <v>996344.9349100001</v>
      </c>
      <c r="AA6" s="69">
        <v>284403.98552</v>
      </c>
      <c r="AB6" s="69">
        <v>293230.0</v>
      </c>
      <c r="AC6" s="69">
        <v>1.7758052113720004E7</v>
      </c>
    </row>
    <row r="7" ht="18.0" customHeight="1">
      <c r="A7" s="7"/>
      <c r="B7" s="19" t="s">
        <v>23</v>
      </c>
      <c r="C7" s="76">
        <f t="shared" ref="C7:O7" si="4">+Q6</f>
        <v>2092702.934</v>
      </c>
      <c r="D7" s="76">
        <f t="shared" si="4"/>
        <v>3671038.453</v>
      </c>
      <c r="E7" s="76">
        <f t="shared" si="4"/>
        <v>1728948.225</v>
      </c>
      <c r="F7" s="76">
        <f t="shared" si="4"/>
        <v>2250313.971</v>
      </c>
      <c r="G7" s="76">
        <f t="shared" si="4"/>
        <v>2591666.848</v>
      </c>
      <c r="H7" s="76">
        <f t="shared" si="4"/>
        <v>1042547.615</v>
      </c>
      <c r="I7" s="76">
        <f t="shared" si="4"/>
        <v>562504.977</v>
      </c>
      <c r="J7" s="76">
        <f t="shared" si="4"/>
        <v>2214657.935</v>
      </c>
      <c r="K7" s="76">
        <f t="shared" si="4"/>
        <v>29692.23609</v>
      </c>
      <c r="L7" s="76">
        <f t="shared" si="4"/>
        <v>996344.9349</v>
      </c>
      <c r="M7" s="76">
        <f t="shared" si="4"/>
        <v>284403.9855</v>
      </c>
      <c r="N7" s="76">
        <f t="shared" si="4"/>
        <v>293230</v>
      </c>
      <c r="O7" s="76">
        <f t="shared" si="4"/>
        <v>17758052.11</v>
      </c>
      <c r="Q7" s="70">
        <v>4867061.70238</v>
      </c>
      <c r="R7" s="70">
        <v>5861352.85509</v>
      </c>
      <c r="S7" s="70">
        <v>8327882.612369999</v>
      </c>
      <c r="T7" s="70">
        <v>2809643.7859000005</v>
      </c>
      <c r="U7" s="70">
        <v>2772666.1261199997</v>
      </c>
      <c r="V7" s="70">
        <v>2078991.2937399999</v>
      </c>
      <c r="W7" s="70">
        <v>1502295.2068799997</v>
      </c>
      <c r="X7" s="70">
        <v>3043191.49018</v>
      </c>
      <c r="Y7" s="70">
        <v>9242.64667</v>
      </c>
      <c r="Z7" s="70">
        <v>3790317.9330999996</v>
      </c>
      <c r="AA7" s="70">
        <v>350412.4753299999</v>
      </c>
      <c r="AB7" s="70">
        <v>207606.094</v>
      </c>
      <c r="AC7" s="70">
        <v>3.562066422176E7</v>
      </c>
    </row>
    <row r="8" ht="18.0" customHeight="1">
      <c r="A8" s="7"/>
      <c r="B8" s="17" t="s">
        <v>24</v>
      </c>
      <c r="C8" s="76">
        <f t="shared" ref="C8:O8" si="5">+Q7</f>
        <v>4867061.702</v>
      </c>
      <c r="D8" s="76">
        <f t="shared" si="5"/>
        <v>5861352.855</v>
      </c>
      <c r="E8" s="76">
        <f t="shared" si="5"/>
        <v>8327882.612</v>
      </c>
      <c r="F8" s="76">
        <f t="shared" si="5"/>
        <v>2809643.786</v>
      </c>
      <c r="G8" s="76">
        <f t="shared" si="5"/>
        <v>2772666.126</v>
      </c>
      <c r="H8" s="76">
        <f t="shared" si="5"/>
        <v>2078991.294</v>
      </c>
      <c r="I8" s="76">
        <f t="shared" si="5"/>
        <v>1502295.207</v>
      </c>
      <c r="J8" s="76">
        <f t="shared" si="5"/>
        <v>3043191.49</v>
      </c>
      <c r="K8" s="76">
        <f t="shared" si="5"/>
        <v>9242.64667</v>
      </c>
      <c r="L8" s="76">
        <f t="shared" si="5"/>
        <v>3790317.933</v>
      </c>
      <c r="M8" s="76">
        <f t="shared" si="5"/>
        <v>350412.4753</v>
      </c>
      <c r="N8" s="76">
        <f t="shared" si="5"/>
        <v>207606.094</v>
      </c>
      <c r="O8" s="76">
        <f t="shared" si="5"/>
        <v>35620664.22</v>
      </c>
      <c r="Q8" s="69">
        <v>981793.44036</v>
      </c>
      <c r="R8" s="69">
        <v>1123420.74011</v>
      </c>
      <c r="S8" s="69">
        <v>1746308.3141700001</v>
      </c>
      <c r="T8" s="69">
        <v>407341.84597</v>
      </c>
      <c r="U8" s="69">
        <v>344997.61428999994</v>
      </c>
      <c r="V8" s="69">
        <v>255805.69061000002</v>
      </c>
      <c r="W8" s="69">
        <v>126133.21461</v>
      </c>
      <c r="X8" s="69">
        <v>292715.63883999997</v>
      </c>
      <c r="Y8" s="69">
        <v>2281.27345</v>
      </c>
      <c r="Z8" s="69">
        <v>753163.3043600001</v>
      </c>
      <c r="AA8" s="69">
        <v>87387.91497999999</v>
      </c>
      <c r="AB8" s="69">
        <v>21499.19869</v>
      </c>
      <c r="AC8" s="69">
        <v>6142848.190440001</v>
      </c>
    </row>
    <row r="9" ht="18.0" customHeight="1">
      <c r="A9" s="7"/>
      <c r="B9" s="19" t="s">
        <v>25</v>
      </c>
      <c r="C9" s="76">
        <f t="shared" ref="C9:O9" si="6">+Q8</f>
        <v>981793.4404</v>
      </c>
      <c r="D9" s="76">
        <f t="shared" si="6"/>
        <v>1123420.74</v>
      </c>
      <c r="E9" s="76">
        <f t="shared" si="6"/>
        <v>1746308.314</v>
      </c>
      <c r="F9" s="76">
        <f t="shared" si="6"/>
        <v>407341.846</v>
      </c>
      <c r="G9" s="76">
        <f t="shared" si="6"/>
        <v>344997.6143</v>
      </c>
      <c r="H9" s="76">
        <f t="shared" si="6"/>
        <v>255805.6906</v>
      </c>
      <c r="I9" s="76">
        <f t="shared" si="6"/>
        <v>126133.2146</v>
      </c>
      <c r="J9" s="76">
        <f t="shared" si="6"/>
        <v>292715.6388</v>
      </c>
      <c r="K9" s="76">
        <f t="shared" si="6"/>
        <v>2281.27345</v>
      </c>
      <c r="L9" s="76">
        <f t="shared" si="6"/>
        <v>753163.3044</v>
      </c>
      <c r="M9" s="76">
        <f t="shared" si="6"/>
        <v>87387.91498</v>
      </c>
      <c r="N9" s="76">
        <f t="shared" si="6"/>
        <v>21499.19869</v>
      </c>
      <c r="O9" s="76">
        <f t="shared" si="6"/>
        <v>6142848.19</v>
      </c>
      <c r="Q9" s="69">
        <v>5221220.651339999</v>
      </c>
      <c r="R9" s="69">
        <v>4533744.21287</v>
      </c>
      <c r="S9" s="69">
        <v>5005231.25392</v>
      </c>
      <c r="T9" s="69">
        <v>4618733.18574</v>
      </c>
      <c r="U9" s="69">
        <v>5519501.738660001</v>
      </c>
      <c r="V9" s="69">
        <v>2524793.88749</v>
      </c>
      <c r="W9" s="69">
        <v>1045900.1909800001</v>
      </c>
      <c r="X9" s="69">
        <v>16840.834740000002</v>
      </c>
      <c r="Y9" s="69">
        <v>28806.93533</v>
      </c>
      <c r="Z9" s="69">
        <v>834373.66765</v>
      </c>
      <c r="AA9" s="69">
        <v>323326.37045000005</v>
      </c>
      <c r="AB9" s="69">
        <v>39093.810410000006</v>
      </c>
      <c r="AC9" s="69">
        <v>2.971156673958E7</v>
      </c>
    </row>
    <row r="10" ht="18.0" customHeight="1">
      <c r="A10" s="7"/>
      <c r="B10" s="12" t="s">
        <v>26</v>
      </c>
      <c r="C10" s="75">
        <f t="shared" ref="C10:O10" si="7">SUM(C11:C13)</f>
        <v>12386250.69</v>
      </c>
      <c r="D10" s="75">
        <f t="shared" si="7"/>
        <v>19501948.92</v>
      </c>
      <c r="E10" s="75">
        <f t="shared" si="7"/>
        <v>14216048.61</v>
      </c>
      <c r="F10" s="75">
        <f t="shared" si="7"/>
        <v>9088650.865</v>
      </c>
      <c r="G10" s="75">
        <f t="shared" si="7"/>
        <v>10060159.39</v>
      </c>
      <c r="H10" s="75">
        <f t="shared" si="7"/>
        <v>6985713.023</v>
      </c>
      <c r="I10" s="75">
        <f t="shared" si="7"/>
        <v>3691683.07</v>
      </c>
      <c r="J10" s="75">
        <f t="shared" si="7"/>
        <v>7480945.521</v>
      </c>
      <c r="K10" s="75">
        <f t="shared" si="7"/>
        <v>45944.37836</v>
      </c>
      <c r="L10" s="75">
        <f t="shared" si="7"/>
        <v>5999787.393</v>
      </c>
      <c r="M10" s="75">
        <f t="shared" si="7"/>
        <v>1286280.995</v>
      </c>
      <c r="N10" s="75">
        <f t="shared" si="7"/>
        <v>2468993.087</v>
      </c>
      <c r="O10" s="75">
        <f t="shared" si="7"/>
        <v>93212405.93</v>
      </c>
      <c r="Q10" s="69">
        <v>7165019.73337</v>
      </c>
      <c r="R10" s="69">
        <v>1.4968189735929998E7</v>
      </c>
      <c r="S10" s="69">
        <v>9209955.54886</v>
      </c>
      <c r="T10" s="69">
        <v>4467984.149019999</v>
      </c>
      <c r="U10" s="69">
        <v>4540045.41147</v>
      </c>
      <c r="V10" s="69">
        <v>4460919.13541</v>
      </c>
      <c r="W10" s="69">
        <v>2645482.95388</v>
      </c>
      <c r="X10" s="69">
        <v>7463699.96878</v>
      </c>
      <c r="Y10" s="69">
        <v>15227.937330000002</v>
      </c>
      <c r="Z10" s="69">
        <v>5165408.373389999</v>
      </c>
      <c r="AA10" s="69">
        <v>961187.76769</v>
      </c>
      <c r="AB10" s="69">
        <v>2429870.55758</v>
      </c>
      <c r="AC10" s="69">
        <v>6.349299127270999E7</v>
      </c>
    </row>
    <row r="11" ht="18.0" customHeight="1">
      <c r="A11" s="7"/>
      <c r="B11" s="17" t="s">
        <v>27</v>
      </c>
      <c r="C11" s="76">
        <f t="shared" ref="C11:O11" si="8">+Q9</f>
        <v>5221220.651</v>
      </c>
      <c r="D11" s="76">
        <f t="shared" si="8"/>
        <v>4533744.213</v>
      </c>
      <c r="E11" s="76">
        <f t="shared" si="8"/>
        <v>5005231.254</v>
      </c>
      <c r="F11" s="76">
        <f t="shared" si="8"/>
        <v>4618733.186</v>
      </c>
      <c r="G11" s="76">
        <f t="shared" si="8"/>
        <v>5519501.739</v>
      </c>
      <c r="H11" s="76">
        <f t="shared" si="8"/>
        <v>2524793.887</v>
      </c>
      <c r="I11" s="76">
        <f t="shared" si="8"/>
        <v>1045900.191</v>
      </c>
      <c r="J11" s="76">
        <f t="shared" si="8"/>
        <v>16840.83474</v>
      </c>
      <c r="K11" s="76">
        <f t="shared" si="8"/>
        <v>28806.93533</v>
      </c>
      <c r="L11" s="76">
        <f t="shared" si="8"/>
        <v>834373.6677</v>
      </c>
      <c r="M11" s="76">
        <f t="shared" si="8"/>
        <v>323326.3705</v>
      </c>
      <c r="N11" s="76">
        <f t="shared" si="8"/>
        <v>39093.81041</v>
      </c>
      <c r="O11" s="76">
        <f t="shared" si="8"/>
        <v>29711566.74</v>
      </c>
      <c r="Q11" s="69">
        <v>10.30063</v>
      </c>
      <c r="R11" s="69">
        <v>14.96927</v>
      </c>
      <c r="S11" s="69">
        <v>861.8069499999999</v>
      </c>
      <c r="T11" s="69">
        <v>1933.5299</v>
      </c>
      <c r="U11" s="69">
        <v>612.23839</v>
      </c>
      <c r="V11" s="69">
        <v>0.0</v>
      </c>
      <c r="W11" s="69">
        <v>299.92483000000004</v>
      </c>
      <c r="X11" s="69">
        <v>404.71770000000004</v>
      </c>
      <c r="Y11" s="69">
        <v>1909.5057</v>
      </c>
      <c r="Z11" s="69">
        <v>5.35219</v>
      </c>
      <c r="AA11" s="69">
        <v>1766.85725</v>
      </c>
      <c r="AB11" s="69">
        <v>28.718559999999997</v>
      </c>
      <c r="AC11" s="69">
        <v>7847.921369999999</v>
      </c>
    </row>
    <row r="12" ht="18.0" customHeight="1">
      <c r="A12" s="7"/>
      <c r="B12" s="17" t="s">
        <v>28</v>
      </c>
      <c r="C12" s="76">
        <f t="shared" ref="C12:O12" si="9">+Q10</f>
        <v>7165019.733</v>
      </c>
      <c r="D12" s="76">
        <f t="shared" si="9"/>
        <v>14968189.74</v>
      </c>
      <c r="E12" s="76">
        <f t="shared" si="9"/>
        <v>9209955.549</v>
      </c>
      <c r="F12" s="76">
        <f t="shared" si="9"/>
        <v>4467984.149</v>
      </c>
      <c r="G12" s="76">
        <f t="shared" si="9"/>
        <v>4540045.411</v>
      </c>
      <c r="H12" s="76">
        <f t="shared" si="9"/>
        <v>4460919.135</v>
      </c>
      <c r="I12" s="76">
        <f t="shared" si="9"/>
        <v>2645482.954</v>
      </c>
      <c r="J12" s="76">
        <f t="shared" si="9"/>
        <v>7463699.969</v>
      </c>
      <c r="K12" s="76">
        <f t="shared" si="9"/>
        <v>15227.93733</v>
      </c>
      <c r="L12" s="76">
        <f t="shared" si="9"/>
        <v>5165408.373</v>
      </c>
      <c r="M12" s="76">
        <f t="shared" si="9"/>
        <v>961187.7677</v>
      </c>
      <c r="N12" s="76">
        <f t="shared" si="9"/>
        <v>2429870.558</v>
      </c>
      <c r="O12" s="76">
        <f t="shared" si="9"/>
        <v>63492991.27</v>
      </c>
    </row>
    <row r="13" ht="20.25" customHeight="1">
      <c r="A13" s="7"/>
      <c r="B13" s="17" t="s">
        <v>452</v>
      </c>
      <c r="C13" s="76">
        <f t="shared" ref="C13:O13" si="10">+Q11</f>
        <v>10.30063</v>
      </c>
      <c r="D13" s="76">
        <f t="shared" si="10"/>
        <v>14.96927</v>
      </c>
      <c r="E13" s="76">
        <f t="shared" si="10"/>
        <v>861.80695</v>
      </c>
      <c r="F13" s="76">
        <f t="shared" si="10"/>
        <v>1933.5299</v>
      </c>
      <c r="G13" s="76">
        <f t="shared" si="10"/>
        <v>612.23839</v>
      </c>
      <c r="H13" s="76">
        <f t="shared" si="10"/>
        <v>0</v>
      </c>
      <c r="I13" s="76">
        <f t="shared" si="10"/>
        <v>299.92483</v>
      </c>
      <c r="J13" s="76">
        <f t="shared" si="10"/>
        <v>404.7177</v>
      </c>
      <c r="K13" s="76">
        <f t="shared" si="10"/>
        <v>1909.5057</v>
      </c>
      <c r="L13" s="76">
        <f t="shared" si="10"/>
        <v>5.35219</v>
      </c>
      <c r="M13" s="76">
        <f t="shared" si="10"/>
        <v>1766.85725</v>
      </c>
      <c r="N13" s="76">
        <f t="shared" si="10"/>
        <v>28.71856</v>
      </c>
      <c r="O13" s="76">
        <f t="shared" si="10"/>
        <v>7847.92137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ht="30.0" customHeight="1">
      <c r="B15" s="10" t="s">
        <v>30</v>
      </c>
      <c r="C15" s="10" t="str">
        <f t="shared" ref="C15:O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BIE</v>
      </c>
      <c r="M15" s="10" t="str">
        <f t="shared" si="11"/>
        <v>BFO</v>
      </c>
      <c r="N15" s="10" t="str">
        <f t="shared" si="11"/>
        <v>BPR</v>
      </c>
      <c r="O15" s="10" t="str">
        <f t="shared" si="11"/>
        <v>TOTAL SISTEMA</v>
      </c>
    </row>
    <row r="16" ht="19.5" customHeight="1">
      <c r="B16" s="19" t="s">
        <v>453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</row>
    <row r="17" ht="19.5" customHeight="1">
      <c r="B17" s="26" t="s">
        <v>32</v>
      </c>
      <c r="C17" s="27">
        <f t="shared" ref="C17:O17" si="12">C16*C10</f>
        <v>359201.2699</v>
      </c>
      <c r="D17" s="27">
        <f t="shared" si="12"/>
        <v>565556.5186</v>
      </c>
      <c r="E17" s="27">
        <f t="shared" si="12"/>
        <v>412265.4097</v>
      </c>
      <c r="F17" s="27">
        <f t="shared" si="12"/>
        <v>263570.8751</v>
      </c>
      <c r="G17" s="27">
        <f t="shared" si="12"/>
        <v>291744.6223</v>
      </c>
      <c r="H17" s="27">
        <f t="shared" si="12"/>
        <v>202585.6777</v>
      </c>
      <c r="I17" s="27">
        <f t="shared" si="12"/>
        <v>107058.809</v>
      </c>
      <c r="J17" s="27">
        <f t="shared" si="12"/>
        <v>216947.4201</v>
      </c>
      <c r="K17" s="27">
        <f t="shared" si="12"/>
        <v>1332.386972</v>
      </c>
      <c r="L17" s="27">
        <f t="shared" si="12"/>
        <v>173993.8344</v>
      </c>
      <c r="M17" s="27">
        <f t="shared" si="12"/>
        <v>37302.14887</v>
      </c>
      <c r="N17" s="27">
        <f t="shared" si="12"/>
        <v>71600.79951</v>
      </c>
      <c r="O17" s="27">
        <f t="shared" si="12"/>
        <v>2703159.772</v>
      </c>
    </row>
    <row r="18" ht="29.25" customHeight="1">
      <c r="B18" s="29" t="s">
        <v>454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</row>
    <row r="19" ht="21.0" customHeight="1">
      <c r="B19" s="26" t="s">
        <v>34</v>
      </c>
      <c r="C19" s="27">
        <f t="shared" ref="C19:O19" si="13">C9*C18</f>
        <v>687255.4083</v>
      </c>
      <c r="D19" s="27">
        <f t="shared" si="13"/>
        <v>786394.5181</v>
      </c>
      <c r="E19" s="27">
        <f t="shared" si="13"/>
        <v>1222415.82</v>
      </c>
      <c r="F19" s="27">
        <f t="shared" si="13"/>
        <v>285139.2922</v>
      </c>
      <c r="G19" s="27">
        <f t="shared" si="13"/>
        <v>241498.33</v>
      </c>
      <c r="H19" s="27">
        <f t="shared" si="13"/>
        <v>179063.9834</v>
      </c>
      <c r="I19" s="27">
        <f t="shared" si="13"/>
        <v>88293.25023</v>
      </c>
      <c r="J19" s="27">
        <f t="shared" si="13"/>
        <v>204900.9472</v>
      </c>
      <c r="K19" s="27">
        <f t="shared" si="13"/>
        <v>1596.891415</v>
      </c>
      <c r="L19" s="27">
        <f t="shared" si="13"/>
        <v>527214.3131</v>
      </c>
      <c r="M19" s="27">
        <f t="shared" si="13"/>
        <v>61171.54049</v>
      </c>
      <c r="N19" s="27">
        <f t="shared" si="13"/>
        <v>15049.43908</v>
      </c>
      <c r="O19" s="27">
        <f t="shared" si="13"/>
        <v>4299993.733</v>
      </c>
    </row>
    <row r="20" ht="31.5" customHeight="1">
      <c r="B20" s="29" t="s">
        <v>455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R20" s="32"/>
    </row>
    <row r="21" ht="20.25" customHeight="1">
      <c r="B21" s="26" t="s">
        <v>36</v>
      </c>
      <c r="C21" s="27">
        <f t="shared" ref="C21:O21" si="14">C20*C4</f>
        <v>1697628.292</v>
      </c>
      <c r="D21" s="27">
        <f t="shared" si="14"/>
        <v>2449612.577</v>
      </c>
      <c r="E21" s="27">
        <f t="shared" si="14"/>
        <v>2041851.821</v>
      </c>
      <c r="F21" s="27">
        <f t="shared" si="14"/>
        <v>1368329.676</v>
      </c>
      <c r="G21" s="27">
        <f t="shared" si="14"/>
        <v>1230986.368</v>
      </c>
      <c r="H21" s="27">
        <f t="shared" si="14"/>
        <v>981451.1516</v>
      </c>
      <c r="I21" s="27">
        <f t="shared" si="14"/>
        <v>720228.1693</v>
      </c>
      <c r="J21" s="27">
        <f t="shared" si="14"/>
        <v>1173851.826</v>
      </c>
      <c r="K21" s="27">
        <f t="shared" si="14"/>
        <v>9600.613641</v>
      </c>
      <c r="L21" s="27">
        <f t="shared" si="14"/>
        <v>1197397.829</v>
      </c>
      <c r="M21" s="27">
        <f t="shared" si="14"/>
        <v>249407.7245</v>
      </c>
      <c r="N21" s="27">
        <f t="shared" si="14"/>
        <v>525462.5155</v>
      </c>
      <c r="O21" s="27">
        <f t="shared" si="14"/>
        <v>13645808.56</v>
      </c>
    </row>
    <row r="22" ht="32.25" customHeight="1">
      <c r="B22" s="29" t="s">
        <v>456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ht="42.75" customHeight="1">
      <c r="B24" s="23" t="s">
        <v>39</v>
      </c>
      <c r="C24" s="23" t="str">
        <f t="shared" ref="C24:O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BIE</v>
      </c>
      <c r="M24" s="23" t="str">
        <f t="shared" si="15"/>
        <v>BFO</v>
      </c>
      <c r="N24" s="23" t="str">
        <f t="shared" si="15"/>
        <v>BPR</v>
      </c>
      <c r="O24" s="23" t="str">
        <f t="shared" si="15"/>
        <v>TOTAL SISTEMA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ht="29.25" customHeight="1">
      <c r="B26" s="39" t="s">
        <v>41</v>
      </c>
      <c r="C26" s="27">
        <f t="shared" ref="C26:O26" si="16">C5-C21</f>
        <v>6701810.503</v>
      </c>
      <c r="D26" s="27">
        <f t="shared" si="16"/>
        <v>9015017.611</v>
      </c>
      <c r="E26" s="27">
        <f t="shared" si="16"/>
        <v>8332694.121</v>
      </c>
      <c r="F26" s="27">
        <f t="shared" si="16"/>
        <v>3698027.206</v>
      </c>
      <c r="G26" s="27">
        <f t="shared" si="16"/>
        <v>4219305.356</v>
      </c>
      <c r="H26" s="27">
        <f t="shared" si="16"/>
        <v>3357402.588</v>
      </c>
      <c r="I26" s="27">
        <f t="shared" si="16"/>
        <v>1916501.782</v>
      </c>
      <c r="J26" s="27">
        <f t="shared" si="16"/>
        <v>4369621.949</v>
      </c>
      <c r="K26" s="27">
        <f t="shared" si="16"/>
        <v>39654.44043</v>
      </c>
      <c r="L26" s="27">
        <f t="shared" si="16"/>
        <v>3538202.898</v>
      </c>
      <c r="M26" s="27">
        <f t="shared" si="16"/>
        <v>495629.8965</v>
      </c>
      <c r="N26" s="27">
        <f t="shared" si="16"/>
        <v>260945.6155</v>
      </c>
      <c r="O26" s="27">
        <f t="shared" si="16"/>
        <v>45944813.97</v>
      </c>
    </row>
    <row r="27" ht="18.75" customHeight="1">
      <c r="B27" s="40" t="s">
        <v>42</v>
      </c>
      <c r="C27" s="41">
        <f t="shared" ref="C27:O27" si="17">C26/C17</f>
        <v>18.65753566</v>
      </c>
      <c r="D27" s="41">
        <f t="shared" si="17"/>
        <v>15.94008258</v>
      </c>
      <c r="E27" s="41">
        <f t="shared" si="17"/>
        <v>20.21196522</v>
      </c>
      <c r="F27" s="41">
        <f t="shared" si="17"/>
        <v>14.03048499</v>
      </c>
      <c r="G27" s="41">
        <f t="shared" si="17"/>
        <v>14.46232436</v>
      </c>
      <c r="H27" s="41">
        <f t="shared" si="17"/>
        <v>16.57275394</v>
      </c>
      <c r="I27" s="41">
        <f t="shared" si="17"/>
        <v>17.90139269</v>
      </c>
      <c r="J27" s="41">
        <f t="shared" si="17"/>
        <v>20.14138701</v>
      </c>
      <c r="K27" s="41">
        <f t="shared" si="17"/>
        <v>29.76195448</v>
      </c>
      <c r="L27" s="41">
        <f t="shared" si="17"/>
        <v>20.33521998</v>
      </c>
      <c r="M27" s="41">
        <f t="shared" si="17"/>
        <v>13.28689932</v>
      </c>
      <c r="N27" s="41">
        <f t="shared" si="17"/>
        <v>3.644451141</v>
      </c>
      <c r="O27" s="41">
        <f t="shared" si="17"/>
        <v>16.99670676</v>
      </c>
    </row>
    <row r="28" ht="18.75" customHeight="1">
      <c r="B28" s="40" t="s">
        <v>43</v>
      </c>
      <c r="C28" s="41">
        <f t="shared" ref="C28:O28" si="18">((C26)/C10)*100</f>
        <v>54.10685343</v>
      </c>
      <c r="D28" s="41">
        <f t="shared" si="18"/>
        <v>46.22623948</v>
      </c>
      <c r="E28" s="41">
        <f t="shared" si="18"/>
        <v>58.61469913</v>
      </c>
      <c r="F28" s="41">
        <f t="shared" si="18"/>
        <v>40.68840647</v>
      </c>
      <c r="G28" s="41">
        <f t="shared" si="18"/>
        <v>41.94074063</v>
      </c>
      <c r="H28" s="41">
        <f t="shared" si="18"/>
        <v>48.06098643</v>
      </c>
      <c r="I28" s="41">
        <f t="shared" si="18"/>
        <v>51.91403881</v>
      </c>
      <c r="J28" s="41">
        <f t="shared" si="18"/>
        <v>58.41002233</v>
      </c>
      <c r="K28" s="41">
        <f t="shared" si="18"/>
        <v>86.309668</v>
      </c>
      <c r="L28" s="41">
        <f t="shared" si="18"/>
        <v>58.97213794</v>
      </c>
      <c r="M28" s="41">
        <f t="shared" si="18"/>
        <v>38.53200803</v>
      </c>
      <c r="N28" s="41">
        <f t="shared" si="18"/>
        <v>10.56890831</v>
      </c>
      <c r="O28" s="41">
        <f t="shared" si="18"/>
        <v>49.2904496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ht="28.5" customHeight="1">
      <c r="B30" s="39" t="s">
        <v>45</v>
      </c>
      <c r="C30" s="27">
        <f t="shared" ref="C30:O30" si="19">C6-(0.4*C7)+C19-C21</f>
        <v>2816542.241</v>
      </c>
      <c r="D30" s="27">
        <f t="shared" si="19"/>
        <v>4277085.496</v>
      </c>
      <c r="E30" s="27">
        <f t="shared" si="19"/>
        <v>1751119.822</v>
      </c>
      <c r="F30" s="27">
        <f t="shared" si="19"/>
        <v>1295725.267</v>
      </c>
      <c r="G30" s="27">
        <f t="shared" si="19"/>
        <v>1791636.845</v>
      </c>
      <c r="H30" s="27">
        <f t="shared" si="19"/>
        <v>1534216.985</v>
      </c>
      <c r="I30" s="27">
        <f t="shared" si="19"/>
        <v>540339.7894</v>
      </c>
      <c r="J30" s="27">
        <f t="shared" si="19"/>
        <v>1619146.098</v>
      </c>
      <c r="K30" s="27">
        <f t="shared" si="19"/>
        <v>32693.06721</v>
      </c>
      <c r="L30" s="27">
        <f t="shared" si="19"/>
        <v>501048.2689</v>
      </c>
      <c r="M30" s="27">
        <f t="shared" si="19"/>
        <v>232605.3361</v>
      </c>
      <c r="N30" s="27">
        <f t="shared" si="19"/>
        <v>74838.72018</v>
      </c>
      <c r="O30" s="27">
        <f t="shared" si="19"/>
        <v>16466997.94</v>
      </c>
    </row>
    <row r="31" ht="18.75" customHeight="1">
      <c r="B31" s="40" t="s">
        <v>42</v>
      </c>
      <c r="C31" s="41">
        <f t="shared" ref="C31:O31" si="20">C30/C17</f>
        <v>7.841125512</v>
      </c>
      <c r="D31" s="41">
        <f t="shared" si="20"/>
        <v>7.562613735</v>
      </c>
      <c r="E31" s="41">
        <f t="shared" si="20"/>
        <v>4.247554564</v>
      </c>
      <c r="F31" s="41">
        <f t="shared" si="20"/>
        <v>4.916041145</v>
      </c>
      <c r="G31" s="41">
        <f t="shared" si="20"/>
        <v>6.141113521</v>
      </c>
      <c r="H31" s="41">
        <f t="shared" si="20"/>
        <v>7.573175964</v>
      </c>
      <c r="I31" s="41">
        <f t="shared" si="20"/>
        <v>5.047130585</v>
      </c>
      <c r="J31" s="41">
        <f t="shared" si="20"/>
        <v>7.463311143</v>
      </c>
      <c r="K31" s="41">
        <f t="shared" si="20"/>
        <v>24.5372162</v>
      </c>
      <c r="L31" s="41">
        <f t="shared" si="20"/>
        <v>2.879689793</v>
      </c>
      <c r="M31" s="41">
        <f t="shared" si="20"/>
        <v>6.235708751</v>
      </c>
      <c r="N31" s="41">
        <f t="shared" si="20"/>
        <v>1.045221851</v>
      </c>
      <c r="O31" s="41">
        <f t="shared" si="20"/>
        <v>6.091759024</v>
      </c>
    </row>
    <row r="32" ht="18.75" customHeight="1">
      <c r="B32" s="40" t="s">
        <v>43</v>
      </c>
      <c r="C32" s="41">
        <f t="shared" ref="C32:O32" si="21">((C30/C10)*100)</f>
        <v>22.73926399</v>
      </c>
      <c r="D32" s="41">
        <f t="shared" si="21"/>
        <v>21.93157983</v>
      </c>
      <c r="E32" s="41">
        <f t="shared" si="21"/>
        <v>12.31790823</v>
      </c>
      <c r="F32" s="41">
        <f t="shared" si="21"/>
        <v>14.25651932</v>
      </c>
      <c r="G32" s="41">
        <f t="shared" si="21"/>
        <v>17.80922921</v>
      </c>
      <c r="H32" s="41">
        <f t="shared" si="21"/>
        <v>21.9622103</v>
      </c>
      <c r="I32" s="41">
        <f t="shared" si="21"/>
        <v>14.6366787</v>
      </c>
      <c r="J32" s="41">
        <f t="shared" si="21"/>
        <v>21.64360231</v>
      </c>
      <c r="K32" s="41">
        <f t="shared" si="21"/>
        <v>71.15792699</v>
      </c>
      <c r="L32" s="41">
        <f t="shared" si="21"/>
        <v>8.351100399</v>
      </c>
      <c r="M32" s="41">
        <f t="shared" si="21"/>
        <v>18.08355538</v>
      </c>
      <c r="N32" s="41">
        <f t="shared" si="21"/>
        <v>3.031143367</v>
      </c>
      <c r="O32" s="41">
        <f t="shared" si="21"/>
        <v>17.66610117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"/>
    </row>
    <row r="40" ht="14.25" customHeight="1">
      <c r="O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7"/>
    </row>
    <row r="42" ht="14.25" customHeight="1">
      <c r="O42" s="7"/>
    </row>
    <row r="43" ht="14.25" customHeight="1">
      <c r="O43" s="7"/>
    </row>
    <row r="44" ht="14.25" customHeight="1">
      <c r="O44" s="7"/>
    </row>
    <row r="45" ht="14.25" customHeight="1">
      <c r="O45" s="7"/>
    </row>
    <row r="46" ht="14.25" customHeight="1">
      <c r="O46" s="7"/>
    </row>
    <row r="47" ht="14.25" customHeight="1">
      <c r="O47" s="7"/>
    </row>
    <row r="48" ht="14.25" customHeight="1">
      <c r="O48" s="7"/>
    </row>
    <row r="49" ht="14.25" customHeight="1">
      <c r="O49" s="7"/>
    </row>
    <row r="50" ht="14.25" customHeight="1">
      <c r="O50" s="7"/>
    </row>
    <row r="51" ht="35.25" customHeight="1">
      <c r="O51" s="7"/>
    </row>
    <row r="52" ht="33.0" customHeight="1">
      <c r="O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ht="14.25" customHeight="1">
      <c r="O54" s="7"/>
    </row>
    <row r="55" ht="14.25" customHeight="1">
      <c r="O55" s="7"/>
    </row>
    <row r="56" ht="14.25" customHeight="1">
      <c r="O56" s="7"/>
    </row>
    <row r="57" ht="14.25" customHeight="1">
      <c r="O57" s="7"/>
    </row>
    <row r="58" ht="14.25" customHeight="1">
      <c r="O58" s="7"/>
    </row>
    <row r="59" ht="14.25" customHeight="1">
      <c r="O59" s="7"/>
    </row>
    <row r="60" ht="14.25" customHeight="1">
      <c r="O60" s="7"/>
    </row>
    <row r="61" ht="14.25" customHeight="1">
      <c r="O61" s="7"/>
    </row>
    <row r="62" ht="14.25" customHeight="1">
      <c r="O62" s="7"/>
    </row>
    <row r="63" ht="14.25" customHeight="1">
      <c r="O63" s="7"/>
    </row>
    <row r="64" ht="14.25" customHeight="1">
      <c r="O64" s="7"/>
    </row>
    <row r="65" ht="14.25" customHeight="1">
      <c r="O65" s="7"/>
    </row>
    <row r="66" ht="14.25" customHeight="1">
      <c r="O66" s="7"/>
    </row>
    <row r="67" ht="14.25" customHeight="1">
      <c r="O67" s="7"/>
    </row>
    <row r="68" ht="14.25" customHeight="1">
      <c r="O68" s="7"/>
    </row>
    <row r="69" ht="14.25" customHeight="1">
      <c r="O69" s="7"/>
    </row>
    <row r="70" ht="14.25" customHeight="1">
      <c r="O70" s="7"/>
    </row>
    <row r="71" ht="14.25" customHeight="1">
      <c r="O71" s="7"/>
    </row>
    <row r="72" ht="14.25" customHeight="1">
      <c r="A72" s="7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ht="14.25" customHeight="1">
      <c r="O73" s="7"/>
    </row>
    <row r="74" ht="14.25" customHeight="1">
      <c r="O74" s="7"/>
    </row>
    <row r="75" ht="14.25" customHeight="1">
      <c r="O75" s="7"/>
    </row>
    <row r="76" ht="14.25" customHeight="1">
      <c r="O76" s="7"/>
    </row>
    <row r="77" ht="14.25" customHeight="1">
      <c r="O77" s="7"/>
    </row>
    <row r="78" ht="14.25" customHeight="1">
      <c r="A78" s="7"/>
      <c r="B78" s="51" t="s">
        <v>48</v>
      </c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ht="14.25" customHeight="1">
      <c r="O79" s="7"/>
    </row>
    <row r="80" ht="14.25" customHeight="1">
      <c r="O80" s="7"/>
    </row>
    <row r="81" ht="14.25" customHeight="1">
      <c r="O81" s="7"/>
    </row>
    <row r="82" ht="14.25" customHeight="1">
      <c r="O82" s="7"/>
    </row>
    <row r="83" ht="14.25" customHeight="1">
      <c r="O83" s="7"/>
    </row>
    <row r="84" ht="14.25" customHeight="1">
      <c r="O84" s="7"/>
    </row>
    <row r="85" ht="14.25" customHeight="1">
      <c r="O85" s="7"/>
    </row>
    <row r="86" ht="14.25" customHeight="1">
      <c r="O86" s="7"/>
    </row>
    <row r="87" ht="14.25" customHeight="1">
      <c r="O87" s="7"/>
    </row>
    <row r="88" ht="14.25" customHeight="1">
      <c r="O88" s="7"/>
    </row>
    <row r="89" ht="14.25" customHeight="1">
      <c r="O89" s="7"/>
    </row>
    <row r="90" ht="14.25" customHeight="1">
      <c r="O90" s="7"/>
    </row>
    <row r="91" ht="14.25" customHeight="1">
      <c r="O91" s="7"/>
    </row>
    <row r="92" ht="14.25" customHeight="1">
      <c r="O92" s="7"/>
    </row>
    <row r="93" ht="14.25" customHeight="1">
      <c r="O93" s="7"/>
    </row>
    <row r="94" ht="14.25" customHeight="1">
      <c r="O94" s="7"/>
    </row>
    <row r="95" ht="14.25" customHeight="1">
      <c r="O95" s="7"/>
    </row>
    <row r="96" ht="14.25" customHeight="1">
      <c r="O96" s="7"/>
    </row>
    <row r="97" ht="14.25" customHeight="1">
      <c r="O97" s="7"/>
    </row>
    <row r="98" ht="14.25" customHeight="1">
      <c r="O98" s="7"/>
    </row>
    <row r="99" ht="14.25" customHeight="1">
      <c r="O99" s="7"/>
    </row>
    <row r="100" ht="14.25" customHeight="1">
      <c r="O100" s="7"/>
    </row>
    <row r="101" ht="14.25" customHeight="1">
      <c r="O101" s="7"/>
    </row>
    <row r="102" ht="14.25" customHeight="1">
      <c r="O102" s="7"/>
    </row>
    <row r="103" ht="14.25" customHeight="1">
      <c r="O103" s="7"/>
    </row>
    <row r="104" ht="14.25" customHeight="1">
      <c r="O104" s="7"/>
    </row>
    <row r="105" ht="14.25" customHeight="1">
      <c r="O105" s="7"/>
    </row>
    <row r="106" ht="14.25" customHeight="1">
      <c r="O106" s="7"/>
    </row>
    <row r="107" ht="14.25" customHeight="1">
      <c r="O107" s="7"/>
    </row>
    <row r="108" ht="14.25" customHeight="1">
      <c r="O108" s="7"/>
    </row>
    <row r="109" ht="14.25" customHeight="1">
      <c r="O109" s="7"/>
    </row>
    <row r="110" ht="14.25" customHeight="1">
      <c r="O110" s="7"/>
    </row>
    <row r="111" ht="14.25" customHeight="1">
      <c r="O111" s="7"/>
    </row>
    <row r="112" ht="14.25" customHeight="1">
      <c r="O112" s="7"/>
    </row>
    <row r="113" ht="14.25" customHeight="1">
      <c r="O113" s="7"/>
    </row>
    <row r="114" ht="14.25" customHeight="1">
      <c r="O114" s="7"/>
    </row>
    <row r="115" ht="14.25" customHeight="1">
      <c r="O115" s="7"/>
    </row>
    <row r="116" ht="14.25" customHeight="1">
      <c r="O116" s="7"/>
    </row>
    <row r="117" ht="14.25" customHeight="1">
      <c r="O117" s="7"/>
    </row>
    <row r="118" ht="14.25" customHeight="1">
      <c r="O118" s="7"/>
    </row>
    <row r="119" ht="14.25" customHeight="1">
      <c r="O119" s="7"/>
    </row>
    <row r="120" ht="14.25" customHeight="1">
      <c r="O120" s="7"/>
    </row>
    <row r="121" ht="14.25" customHeight="1">
      <c r="O121" s="7"/>
    </row>
    <row r="122" ht="14.25" customHeight="1">
      <c r="O122" s="7"/>
    </row>
    <row r="123" ht="14.25" customHeight="1">
      <c r="O123" s="7"/>
    </row>
    <row r="124" ht="14.25" customHeight="1">
      <c r="O124" s="7"/>
    </row>
    <row r="125" ht="14.25" customHeight="1">
      <c r="O125" s="7"/>
    </row>
    <row r="126" ht="14.25" customHeight="1">
      <c r="O126" s="7"/>
    </row>
    <row r="127" ht="14.25" customHeight="1">
      <c r="O127" s="7"/>
    </row>
    <row r="128" ht="14.25" customHeight="1">
      <c r="O128" s="7"/>
    </row>
    <row r="129" ht="14.25" customHeight="1">
      <c r="O129" s="7"/>
    </row>
    <row r="130" ht="14.25" customHeight="1">
      <c r="O130" s="7"/>
    </row>
    <row r="131" ht="14.25" customHeight="1">
      <c r="O131" s="7"/>
    </row>
    <row r="132" ht="14.25" customHeight="1">
      <c r="O132" s="7"/>
    </row>
    <row r="133" ht="14.25" customHeight="1">
      <c r="O133" s="7"/>
    </row>
    <row r="134" ht="14.25" customHeight="1">
      <c r="O134" s="7"/>
    </row>
    <row r="135" ht="14.25" customHeight="1">
      <c r="O135" s="7"/>
    </row>
    <row r="136" ht="14.25" customHeight="1">
      <c r="O136" s="7"/>
    </row>
    <row r="137" ht="14.25" customHeight="1">
      <c r="O137" s="7"/>
    </row>
    <row r="138" ht="14.25" customHeight="1">
      <c r="O138" s="7"/>
    </row>
    <row r="139" ht="14.25" customHeight="1">
      <c r="O139" s="7"/>
    </row>
    <row r="140" ht="14.25" customHeight="1">
      <c r="O140" s="7"/>
    </row>
    <row r="141" ht="14.25" customHeight="1">
      <c r="O141" s="7"/>
    </row>
    <row r="142" ht="14.25" customHeight="1">
      <c r="O142" s="7"/>
    </row>
    <row r="143" ht="14.25" customHeight="1">
      <c r="O143" s="7"/>
    </row>
    <row r="144" ht="14.25" customHeight="1">
      <c r="O144" s="7"/>
    </row>
    <row r="145" ht="14.25" customHeight="1">
      <c r="O145" s="7"/>
    </row>
    <row r="146" ht="14.25" customHeight="1">
      <c r="O146" s="7"/>
    </row>
    <row r="147" ht="14.25" customHeight="1">
      <c r="O147" s="7"/>
    </row>
    <row r="148" ht="14.25" customHeight="1">
      <c r="O148" s="7"/>
    </row>
    <row r="149" ht="14.25" customHeight="1">
      <c r="O149" s="7"/>
    </row>
    <row r="150" ht="14.25" customHeight="1">
      <c r="O150" s="7"/>
    </row>
    <row r="151" ht="14.25" customHeight="1">
      <c r="O151" s="7"/>
    </row>
    <row r="152" ht="14.25" customHeight="1">
      <c r="O152" s="7"/>
    </row>
    <row r="153" ht="14.25" customHeight="1">
      <c r="O153" s="7"/>
    </row>
    <row r="154" ht="14.25" customHeight="1">
      <c r="O154" s="7"/>
    </row>
    <row r="155" ht="14.25" customHeight="1">
      <c r="O155" s="7"/>
    </row>
    <row r="156" ht="14.25" customHeight="1">
      <c r="O156" s="7"/>
    </row>
    <row r="157" ht="14.25" customHeight="1">
      <c r="O157" s="7"/>
    </row>
    <row r="158" ht="14.25" customHeight="1">
      <c r="O158" s="7"/>
    </row>
    <row r="159" ht="14.25" customHeight="1">
      <c r="O159" s="7"/>
    </row>
    <row r="160" ht="14.25" customHeight="1">
      <c r="O160" s="7"/>
    </row>
    <row r="161" ht="14.25" customHeight="1">
      <c r="O161" s="7"/>
    </row>
    <row r="162" ht="14.25" customHeight="1">
      <c r="O162" s="7"/>
    </row>
    <row r="163" ht="14.25" customHeight="1">
      <c r="O163" s="7"/>
    </row>
    <row r="164" ht="14.25" customHeight="1">
      <c r="O164" s="7"/>
    </row>
    <row r="165" ht="14.25" customHeight="1">
      <c r="O165" s="7"/>
    </row>
    <row r="166" ht="14.25" customHeight="1">
      <c r="O166" s="7"/>
    </row>
    <row r="167" ht="14.25" customHeight="1">
      <c r="O167" s="7"/>
    </row>
    <row r="168" ht="14.25" customHeight="1">
      <c r="O168" s="7"/>
    </row>
    <row r="169" ht="14.25" customHeight="1">
      <c r="O169" s="7"/>
    </row>
    <row r="170" ht="14.25" customHeight="1">
      <c r="O170" s="7"/>
    </row>
    <row r="171" ht="14.25" customHeight="1">
      <c r="O171" s="7"/>
    </row>
    <row r="172" ht="14.25" customHeight="1">
      <c r="O172" s="7"/>
    </row>
    <row r="173" ht="14.25" customHeight="1">
      <c r="O173" s="7"/>
    </row>
    <row r="174" ht="14.25" customHeight="1">
      <c r="O174" s="7"/>
    </row>
    <row r="175" ht="14.25" customHeight="1">
      <c r="O175" s="7"/>
    </row>
    <row r="176" ht="14.25" customHeight="1">
      <c r="O176" s="7"/>
    </row>
    <row r="177" ht="14.25" customHeight="1">
      <c r="O177" s="7"/>
    </row>
    <row r="178" ht="14.25" customHeight="1">
      <c r="O178" s="7"/>
    </row>
    <row r="179" ht="14.25" customHeight="1">
      <c r="O179" s="7"/>
    </row>
    <row r="180" ht="14.25" customHeight="1">
      <c r="O180" s="7"/>
    </row>
    <row r="181" ht="14.25" customHeight="1">
      <c r="O181" s="7"/>
    </row>
    <row r="182" ht="14.25" customHeight="1">
      <c r="O182" s="7"/>
    </row>
    <row r="183" ht="14.25" customHeight="1">
      <c r="O183" s="7"/>
    </row>
    <row r="184" ht="14.25" customHeight="1">
      <c r="O184" s="7"/>
    </row>
    <row r="185" ht="14.25" customHeight="1">
      <c r="O185" s="7"/>
    </row>
    <row r="186" ht="14.25" customHeight="1">
      <c r="O186" s="7"/>
    </row>
    <row r="187" ht="14.25" customHeight="1">
      <c r="O187" s="7"/>
    </row>
    <row r="188" ht="14.25" customHeight="1">
      <c r="O188" s="7"/>
    </row>
    <row r="189" ht="14.25" customHeight="1">
      <c r="O189" s="7"/>
    </row>
    <row r="190" ht="14.25" customHeight="1">
      <c r="O190" s="7"/>
    </row>
    <row r="191" ht="14.25" customHeight="1">
      <c r="O191" s="7"/>
    </row>
    <row r="192" ht="14.25" customHeight="1">
      <c r="O192" s="7"/>
    </row>
    <row r="193" ht="14.25" customHeight="1">
      <c r="O193" s="7"/>
    </row>
    <row r="194" ht="14.25" customHeight="1">
      <c r="O194" s="7"/>
    </row>
    <row r="195" ht="14.25" customHeight="1">
      <c r="O195" s="7"/>
    </row>
    <row r="196" ht="14.25" customHeight="1">
      <c r="O196" s="7"/>
    </row>
    <row r="197" ht="14.25" customHeight="1">
      <c r="O197" s="7"/>
    </row>
    <row r="198" ht="14.25" customHeight="1">
      <c r="O198" s="7"/>
    </row>
    <row r="199" ht="14.25" customHeight="1">
      <c r="O199" s="7"/>
    </row>
    <row r="200" ht="14.25" customHeight="1">
      <c r="O200" s="7"/>
    </row>
    <row r="201" ht="14.25" customHeight="1">
      <c r="O201" s="7"/>
    </row>
    <row r="202" ht="14.25" customHeight="1">
      <c r="O202" s="7"/>
    </row>
    <row r="203" ht="14.25" customHeight="1">
      <c r="O203" s="7"/>
    </row>
    <row r="204" ht="14.25" customHeight="1">
      <c r="O204" s="7"/>
    </row>
    <row r="205" ht="14.25" customHeight="1">
      <c r="O205" s="7"/>
    </row>
    <row r="206" ht="14.25" customHeight="1">
      <c r="O206" s="7"/>
    </row>
    <row r="207" ht="14.25" customHeight="1">
      <c r="O207" s="7"/>
    </row>
    <row r="208" ht="14.25" customHeight="1">
      <c r="O208" s="7"/>
    </row>
    <row r="209" ht="14.25" customHeight="1">
      <c r="O209" s="7"/>
    </row>
    <row r="210" ht="14.25" customHeight="1">
      <c r="O210" s="7"/>
    </row>
    <row r="211" ht="14.25" customHeight="1">
      <c r="O211" s="7"/>
    </row>
    <row r="212" ht="14.25" customHeight="1">
      <c r="O212" s="7"/>
    </row>
    <row r="213" ht="14.25" customHeight="1">
      <c r="O213" s="7"/>
    </row>
    <row r="214" ht="14.25" customHeight="1">
      <c r="O214" s="7"/>
    </row>
    <row r="215" ht="14.25" customHeight="1">
      <c r="O215" s="7"/>
    </row>
    <row r="216" ht="14.25" customHeight="1">
      <c r="O216" s="7"/>
    </row>
    <row r="217" ht="14.25" customHeight="1">
      <c r="O217" s="7"/>
    </row>
    <row r="218" ht="14.25" customHeight="1">
      <c r="O218" s="7"/>
    </row>
    <row r="219" ht="14.25" customHeight="1">
      <c r="O219" s="7"/>
    </row>
    <row r="220" ht="14.25" customHeight="1">
      <c r="O220" s="7"/>
    </row>
    <row r="221" ht="14.25" customHeight="1">
      <c r="O221" s="7"/>
    </row>
    <row r="222" ht="14.25" customHeight="1">
      <c r="O222" s="7"/>
    </row>
    <row r="223" ht="14.25" customHeight="1">
      <c r="O223" s="7"/>
    </row>
    <row r="224" ht="14.25" customHeight="1">
      <c r="O224" s="7"/>
    </row>
    <row r="225" ht="14.25" customHeight="1">
      <c r="O225" s="7"/>
    </row>
    <row r="226" ht="14.25" customHeight="1">
      <c r="O226" s="7"/>
    </row>
    <row r="227" ht="14.25" customHeight="1">
      <c r="O227" s="7"/>
    </row>
    <row r="228" ht="14.25" customHeight="1">
      <c r="O228" s="7"/>
    </row>
    <row r="229" ht="14.25" customHeight="1">
      <c r="O229" s="7"/>
    </row>
    <row r="230" ht="14.25" customHeight="1">
      <c r="O230" s="7"/>
    </row>
    <row r="231" ht="14.25" customHeight="1">
      <c r="O231" s="7"/>
    </row>
    <row r="232" ht="14.25" customHeight="1">
      <c r="O232" s="7"/>
    </row>
    <row r="233" ht="14.25" customHeight="1">
      <c r="O233" s="7"/>
    </row>
    <row r="234" ht="14.25" customHeight="1">
      <c r="O234" s="7"/>
    </row>
    <row r="235" ht="14.25" customHeight="1">
      <c r="O235" s="7"/>
    </row>
    <row r="236" ht="14.25" customHeight="1">
      <c r="O236" s="7"/>
    </row>
    <row r="237" ht="14.25" customHeight="1">
      <c r="O237" s="7"/>
    </row>
    <row r="238" ht="14.25" customHeight="1">
      <c r="O238" s="7"/>
    </row>
    <row r="239" ht="14.25" customHeight="1">
      <c r="O239" s="7"/>
    </row>
    <row r="240" ht="14.25" customHeight="1">
      <c r="O240" s="7"/>
    </row>
    <row r="241" ht="14.25" customHeight="1">
      <c r="O241" s="7"/>
    </row>
    <row r="242" ht="14.25" customHeight="1">
      <c r="O242" s="7"/>
    </row>
    <row r="243" ht="14.25" customHeight="1">
      <c r="O243" s="7"/>
    </row>
    <row r="244" ht="14.25" customHeight="1">
      <c r="O244" s="7"/>
    </row>
    <row r="245" ht="14.25" customHeight="1">
      <c r="O245" s="7"/>
    </row>
    <row r="246" ht="14.25" customHeight="1">
      <c r="O246" s="7"/>
    </row>
    <row r="247" ht="14.25" customHeight="1">
      <c r="O247" s="7"/>
    </row>
    <row r="248" ht="14.25" customHeight="1">
      <c r="O248" s="7"/>
    </row>
    <row r="249" ht="14.25" customHeight="1">
      <c r="O249" s="7"/>
    </row>
    <row r="250" ht="14.25" customHeight="1">
      <c r="O250" s="7"/>
    </row>
    <row r="251" ht="14.25" customHeight="1">
      <c r="O251" s="7"/>
    </row>
    <row r="252" ht="14.25" customHeight="1">
      <c r="O252" s="7"/>
    </row>
    <row r="253" ht="14.25" customHeight="1">
      <c r="O253" s="7"/>
    </row>
    <row r="254" ht="14.25" customHeight="1">
      <c r="O254" s="7"/>
    </row>
    <row r="255" ht="14.25" customHeight="1">
      <c r="O255" s="7"/>
    </row>
    <row r="256" ht="14.25" customHeight="1">
      <c r="O256" s="7"/>
    </row>
    <row r="257" ht="14.25" customHeight="1">
      <c r="O257" s="7"/>
    </row>
    <row r="258" ht="14.25" customHeight="1">
      <c r="O258" s="7"/>
    </row>
    <row r="259" ht="14.25" customHeight="1">
      <c r="O259" s="7"/>
    </row>
    <row r="260" ht="14.25" customHeight="1">
      <c r="O260" s="7"/>
    </row>
    <row r="261" ht="14.25" customHeight="1">
      <c r="O261" s="7"/>
    </row>
    <row r="262" ht="14.25" customHeight="1">
      <c r="O262" s="7"/>
    </row>
    <row r="263" ht="14.25" customHeight="1">
      <c r="O263" s="7"/>
    </row>
    <row r="264" ht="14.25" customHeight="1">
      <c r="O264" s="7"/>
    </row>
    <row r="265" ht="14.25" customHeight="1">
      <c r="O265" s="7"/>
    </row>
    <row r="266" ht="14.25" customHeight="1">
      <c r="O266" s="7"/>
    </row>
    <row r="267" ht="14.25" customHeight="1">
      <c r="O267" s="7"/>
    </row>
    <row r="268" ht="14.25" customHeight="1">
      <c r="O268" s="7"/>
    </row>
    <row r="269" ht="14.25" customHeight="1">
      <c r="O269" s="7"/>
    </row>
    <row r="270" ht="14.25" customHeight="1">
      <c r="O270" s="7"/>
    </row>
    <row r="271" ht="14.25" customHeight="1">
      <c r="O271" s="7"/>
    </row>
    <row r="272" ht="14.25" customHeight="1">
      <c r="O272" s="7"/>
    </row>
    <row r="273" ht="14.25" customHeight="1">
      <c r="O273" s="7"/>
    </row>
    <row r="274" ht="14.25" customHeight="1">
      <c r="O274" s="7"/>
    </row>
    <row r="275" ht="14.25" customHeight="1">
      <c r="O275" s="7"/>
    </row>
    <row r="276" ht="14.25" customHeight="1">
      <c r="O276" s="7"/>
    </row>
    <row r="277" ht="14.25" customHeight="1">
      <c r="O277" s="7"/>
    </row>
    <row r="278" ht="14.25" customHeight="1">
      <c r="O278" s="7"/>
    </row>
    <row r="279" ht="14.25" customHeight="1">
      <c r="O279" s="7"/>
    </row>
    <row r="280" ht="14.25" customHeight="1">
      <c r="O280" s="7"/>
    </row>
    <row r="281" ht="14.25" customHeight="1">
      <c r="O281" s="7"/>
    </row>
    <row r="282" ht="14.25" customHeight="1">
      <c r="O282" s="7"/>
    </row>
    <row r="283" ht="14.25" customHeight="1">
      <c r="O283" s="7"/>
    </row>
    <row r="284" ht="14.25" customHeight="1">
      <c r="O284" s="7"/>
    </row>
    <row r="285" ht="14.25" customHeight="1">
      <c r="O285" s="7"/>
    </row>
    <row r="286" ht="14.25" customHeight="1">
      <c r="O286" s="7"/>
    </row>
    <row r="287" ht="14.25" customHeight="1">
      <c r="O287" s="7"/>
    </row>
    <row r="288" ht="14.25" customHeight="1">
      <c r="O288" s="7"/>
    </row>
    <row r="289" ht="14.25" customHeight="1">
      <c r="O289" s="7"/>
    </row>
    <row r="290" ht="14.25" customHeight="1">
      <c r="O290" s="7"/>
    </row>
    <row r="291" ht="14.25" customHeight="1">
      <c r="O291" s="7"/>
    </row>
    <row r="292" ht="14.25" customHeight="1">
      <c r="O292" s="7"/>
    </row>
    <row r="293" ht="14.25" customHeight="1">
      <c r="O293" s="7"/>
    </row>
    <row r="294" ht="14.25" customHeight="1">
      <c r="O294" s="7"/>
    </row>
    <row r="295" ht="14.25" customHeight="1">
      <c r="O295" s="7"/>
    </row>
    <row r="296" ht="14.25" customHeight="1">
      <c r="O296" s="7"/>
    </row>
    <row r="297" ht="14.25" customHeight="1">
      <c r="O297" s="7"/>
    </row>
    <row r="298" ht="14.25" customHeight="1">
      <c r="O298" s="7"/>
    </row>
    <row r="299" ht="14.25" customHeight="1">
      <c r="O299" s="7"/>
    </row>
    <row r="300" ht="14.25" customHeight="1">
      <c r="O300" s="7"/>
    </row>
    <row r="301" ht="14.25" customHeight="1">
      <c r="O301" s="7"/>
    </row>
    <row r="302" ht="14.25" customHeight="1">
      <c r="O302" s="7"/>
    </row>
    <row r="303" ht="14.25" customHeight="1">
      <c r="O303" s="7"/>
    </row>
    <row r="304" ht="14.25" customHeight="1">
      <c r="O304" s="7"/>
    </row>
    <row r="305" ht="14.25" customHeight="1">
      <c r="O305" s="7"/>
    </row>
    <row r="306" ht="14.25" customHeight="1">
      <c r="O306" s="7"/>
    </row>
    <row r="307" ht="14.25" customHeight="1">
      <c r="O307" s="7"/>
    </row>
    <row r="308" ht="14.25" customHeight="1">
      <c r="O308" s="7"/>
    </row>
    <row r="309" ht="14.25" customHeight="1">
      <c r="O309" s="7"/>
    </row>
    <row r="310" ht="14.25" customHeight="1">
      <c r="O310" s="7"/>
    </row>
    <row r="311" ht="14.25" customHeight="1">
      <c r="O311" s="7"/>
    </row>
    <row r="312" ht="14.25" customHeight="1">
      <c r="O312" s="7"/>
    </row>
    <row r="313" ht="14.25" customHeight="1">
      <c r="O313" s="7"/>
    </row>
    <row r="314" ht="14.25" customHeight="1">
      <c r="O314" s="7"/>
    </row>
    <row r="315" ht="14.25" customHeight="1">
      <c r="O315" s="7"/>
    </row>
    <row r="316" ht="14.25" customHeight="1">
      <c r="O316" s="7"/>
    </row>
    <row r="317" ht="14.25" customHeight="1">
      <c r="O317" s="7"/>
    </row>
    <row r="318" ht="14.25" customHeight="1">
      <c r="O318" s="7"/>
    </row>
    <row r="319" ht="14.25" customHeight="1">
      <c r="O319" s="7"/>
    </row>
    <row r="320" ht="14.25" customHeight="1">
      <c r="O320" s="7"/>
    </row>
    <row r="321" ht="14.25" customHeight="1">
      <c r="O321" s="7"/>
    </row>
    <row r="322" ht="14.25" customHeight="1">
      <c r="O322" s="7"/>
    </row>
    <row r="323" ht="14.25" customHeight="1">
      <c r="O323" s="7"/>
    </row>
    <row r="324" ht="14.25" customHeight="1">
      <c r="O324" s="7"/>
    </row>
    <row r="325" ht="14.25" customHeight="1">
      <c r="O325" s="7"/>
    </row>
    <row r="326" ht="14.25" customHeight="1">
      <c r="O326" s="7"/>
    </row>
    <row r="327" ht="14.25" customHeight="1">
      <c r="O327" s="7"/>
    </row>
    <row r="328" ht="14.25" customHeight="1">
      <c r="O328" s="7"/>
    </row>
    <row r="329" ht="14.25" customHeight="1">
      <c r="O329" s="7"/>
    </row>
    <row r="330" ht="14.25" customHeight="1">
      <c r="O330" s="7"/>
    </row>
    <row r="331" ht="14.25" customHeight="1">
      <c r="O331" s="7"/>
    </row>
    <row r="332" ht="14.25" customHeight="1">
      <c r="O332" s="7"/>
    </row>
    <row r="333" ht="14.25" customHeight="1">
      <c r="O333" s="7"/>
    </row>
    <row r="334" ht="14.25" customHeight="1">
      <c r="O334" s="7"/>
    </row>
    <row r="335" ht="14.25" customHeight="1">
      <c r="O335" s="7"/>
    </row>
    <row r="336" ht="14.25" customHeight="1">
      <c r="O336" s="7"/>
    </row>
    <row r="337" ht="14.25" customHeight="1">
      <c r="O337" s="7"/>
    </row>
    <row r="338" ht="14.25" customHeight="1">
      <c r="O338" s="7"/>
    </row>
    <row r="339" ht="14.25" customHeight="1">
      <c r="O339" s="7"/>
    </row>
    <row r="340" ht="14.25" customHeight="1">
      <c r="O340" s="7"/>
    </row>
    <row r="341" ht="14.25" customHeight="1">
      <c r="O341" s="7"/>
    </row>
    <row r="342" ht="14.25" customHeight="1">
      <c r="O342" s="7"/>
    </row>
    <row r="343" ht="14.25" customHeight="1">
      <c r="O343" s="7"/>
    </row>
    <row r="344" ht="14.25" customHeight="1">
      <c r="O344" s="7"/>
    </row>
    <row r="345" ht="14.25" customHeight="1">
      <c r="O345" s="7"/>
    </row>
    <row r="346" ht="14.25" customHeight="1">
      <c r="O346" s="7"/>
    </row>
    <row r="347" ht="14.25" customHeight="1">
      <c r="O347" s="7"/>
    </row>
    <row r="348" ht="14.25" customHeight="1">
      <c r="O348" s="7"/>
    </row>
    <row r="349" ht="14.25" customHeight="1">
      <c r="O349" s="7"/>
    </row>
    <row r="350" ht="14.25" customHeight="1">
      <c r="O350" s="7"/>
    </row>
    <row r="351" ht="14.25" customHeight="1">
      <c r="O351" s="7"/>
    </row>
    <row r="352" ht="14.25" customHeight="1">
      <c r="O352" s="7"/>
    </row>
    <row r="353" ht="14.25" customHeight="1">
      <c r="O353" s="7"/>
    </row>
    <row r="354" ht="14.25" customHeight="1">
      <c r="O354" s="7"/>
    </row>
    <row r="355" ht="14.25" customHeight="1">
      <c r="O355" s="7"/>
    </row>
    <row r="356" ht="14.25" customHeight="1">
      <c r="O356" s="7"/>
    </row>
    <row r="357" ht="14.25" customHeight="1">
      <c r="O357" s="7"/>
    </row>
    <row r="358" ht="14.25" customHeight="1">
      <c r="O358" s="7"/>
    </row>
    <row r="359" ht="14.25" customHeight="1">
      <c r="O359" s="7"/>
    </row>
    <row r="360" ht="14.25" customHeight="1">
      <c r="O360" s="7"/>
    </row>
    <row r="361" ht="14.25" customHeight="1">
      <c r="O361" s="7"/>
    </row>
    <row r="362" ht="14.25" customHeight="1">
      <c r="O362" s="7"/>
    </row>
    <row r="363" ht="14.25" customHeight="1">
      <c r="O363" s="7"/>
    </row>
    <row r="364" ht="14.25" customHeight="1">
      <c r="O364" s="7"/>
    </row>
    <row r="365" ht="14.25" customHeight="1">
      <c r="O365" s="7"/>
    </row>
    <row r="366" ht="14.25" customHeight="1">
      <c r="O366" s="7"/>
    </row>
    <row r="367" ht="14.25" customHeight="1">
      <c r="O367" s="7"/>
    </row>
    <row r="368" ht="14.25" customHeight="1">
      <c r="O368" s="7"/>
    </row>
    <row r="369" ht="14.25" customHeight="1">
      <c r="O369" s="7"/>
    </row>
    <row r="370" ht="14.25" customHeight="1">
      <c r="O370" s="7"/>
    </row>
    <row r="371" ht="14.25" customHeight="1">
      <c r="O371" s="7"/>
    </row>
    <row r="372" ht="14.25" customHeight="1">
      <c r="O372" s="7"/>
    </row>
    <row r="373" ht="14.25" customHeight="1">
      <c r="O373" s="7"/>
    </row>
    <row r="374" ht="14.25" customHeight="1">
      <c r="O374" s="7"/>
    </row>
    <row r="375" ht="14.25" customHeight="1">
      <c r="O375" s="7"/>
    </row>
    <row r="376" ht="14.25" customHeight="1">
      <c r="O376" s="7"/>
    </row>
    <row r="377" ht="14.25" customHeight="1">
      <c r="O377" s="7"/>
    </row>
    <row r="378" ht="14.25" customHeight="1">
      <c r="O378" s="7"/>
    </row>
    <row r="379" ht="14.25" customHeight="1">
      <c r="O379" s="7"/>
    </row>
    <row r="380" ht="14.25" customHeight="1">
      <c r="O380" s="7"/>
    </row>
    <row r="381" ht="14.25" customHeight="1">
      <c r="O381" s="7"/>
    </row>
    <row r="382" ht="14.25" customHeight="1">
      <c r="O382" s="7"/>
    </row>
    <row r="383" ht="14.25" customHeight="1">
      <c r="O383" s="7"/>
    </row>
    <row r="384" ht="14.25" customHeight="1">
      <c r="O384" s="7"/>
    </row>
    <row r="385" ht="14.25" customHeight="1">
      <c r="O385" s="7"/>
    </row>
    <row r="386" ht="14.25" customHeight="1">
      <c r="O386" s="7"/>
    </row>
    <row r="387" ht="14.25" customHeight="1">
      <c r="O387" s="7"/>
    </row>
    <row r="388" ht="14.25" customHeight="1">
      <c r="O388" s="7"/>
    </row>
    <row r="389" ht="14.25" customHeight="1">
      <c r="O389" s="7"/>
    </row>
    <row r="390" ht="14.25" customHeight="1">
      <c r="O390" s="7"/>
    </row>
    <row r="391" ht="14.25" customHeight="1">
      <c r="O391" s="7"/>
    </row>
    <row r="392" ht="14.25" customHeight="1">
      <c r="O392" s="7"/>
    </row>
    <row r="393" ht="14.25" customHeight="1">
      <c r="O393" s="7"/>
    </row>
    <row r="394" ht="14.25" customHeight="1">
      <c r="O394" s="7"/>
    </row>
    <row r="395" ht="14.25" customHeight="1">
      <c r="O395" s="7"/>
    </row>
    <row r="396" ht="14.25" customHeight="1">
      <c r="O396" s="7"/>
    </row>
    <row r="397" ht="14.25" customHeight="1">
      <c r="O397" s="7"/>
    </row>
    <row r="398" ht="14.25" customHeight="1">
      <c r="O398" s="7"/>
    </row>
    <row r="399" ht="14.25" customHeight="1">
      <c r="O399" s="7"/>
    </row>
    <row r="400" ht="14.25" customHeight="1">
      <c r="O400" s="7"/>
    </row>
    <row r="401" ht="14.25" customHeight="1">
      <c r="O401" s="7"/>
    </row>
    <row r="402" ht="14.25" customHeight="1">
      <c r="O402" s="7"/>
    </row>
    <row r="403" ht="14.25" customHeight="1">
      <c r="O403" s="7"/>
    </row>
    <row r="404" ht="14.25" customHeight="1">
      <c r="O404" s="7"/>
    </row>
    <row r="405" ht="14.25" customHeight="1">
      <c r="O405" s="7"/>
    </row>
    <row r="406" ht="14.25" customHeight="1">
      <c r="O406" s="7"/>
    </row>
    <row r="407" ht="14.25" customHeight="1">
      <c r="O407" s="7"/>
    </row>
    <row r="408" ht="14.25" customHeight="1">
      <c r="O408" s="7"/>
    </row>
    <row r="409" ht="14.25" customHeight="1">
      <c r="O409" s="7"/>
    </row>
    <row r="410" ht="14.25" customHeight="1">
      <c r="O410" s="7"/>
    </row>
    <row r="411" ht="14.25" customHeight="1">
      <c r="O411" s="7"/>
    </row>
    <row r="412" ht="14.25" customHeight="1">
      <c r="O412" s="7"/>
    </row>
    <row r="413" ht="14.25" customHeight="1">
      <c r="O413" s="7"/>
    </row>
    <row r="414" ht="14.25" customHeight="1">
      <c r="O414" s="7"/>
    </row>
    <row r="415" ht="14.25" customHeight="1">
      <c r="O415" s="7"/>
    </row>
    <row r="416" ht="14.25" customHeight="1">
      <c r="O416" s="7"/>
    </row>
    <row r="417" ht="14.25" customHeight="1">
      <c r="O417" s="7"/>
    </row>
    <row r="418" ht="14.25" customHeight="1">
      <c r="O418" s="7"/>
    </row>
    <row r="419" ht="14.25" customHeight="1">
      <c r="O419" s="7"/>
    </row>
    <row r="420" ht="14.25" customHeight="1">
      <c r="O420" s="7"/>
    </row>
    <row r="421" ht="14.25" customHeight="1">
      <c r="O421" s="7"/>
    </row>
    <row r="422" ht="14.25" customHeight="1">
      <c r="O422" s="7"/>
    </row>
    <row r="423" ht="14.25" customHeight="1">
      <c r="O423" s="7"/>
    </row>
    <row r="424" ht="14.25" customHeight="1">
      <c r="O424" s="7"/>
    </row>
    <row r="425" ht="14.25" customHeight="1">
      <c r="O425" s="7"/>
    </row>
    <row r="426" ht="14.25" customHeight="1">
      <c r="O426" s="7"/>
    </row>
    <row r="427" ht="14.25" customHeight="1">
      <c r="O427" s="7"/>
    </row>
    <row r="428" ht="14.25" customHeight="1">
      <c r="O428" s="7"/>
    </row>
    <row r="429" ht="14.25" customHeight="1">
      <c r="O429" s="7"/>
    </row>
    <row r="430" ht="14.25" customHeight="1">
      <c r="O430" s="7"/>
    </row>
    <row r="431" ht="14.25" customHeight="1">
      <c r="O431" s="7"/>
    </row>
    <row r="432" ht="14.25" customHeight="1">
      <c r="O432" s="7"/>
    </row>
    <row r="433" ht="14.25" customHeight="1">
      <c r="O433" s="7"/>
    </row>
    <row r="434" ht="14.25" customHeight="1">
      <c r="O434" s="7"/>
    </row>
    <row r="435" ht="14.25" customHeight="1">
      <c r="O435" s="7"/>
    </row>
    <row r="436" ht="14.25" customHeight="1">
      <c r="O436" s="7"/>
    </row>
    <row r="437" ht="14.25" customHeight="1">
      <c r="O437" s="7"/>
    </row>
    <row r="438" ht="14.25" customHeight="1">
      <c r="O438" s="7"/>
    </row>
    <row r="439" ht="14.25" customHeight="1">
      <c r="O439" s="7"/>
    </row>
    <row r="440" ht="14.25" customHeight="1">
      <c r="O440" s="7"/>
    </row>
    <row r="441" ht="14.25" customHeight="1">
      <c r="O441" s="7"/>
    </row>
    <row r="442" ht="14.25" customHeight="1">
      <c r="O442" s="7"/>
    </row>
    <row r="443" ht="14.25" customHeight="1">
      <c r="O443" s="7"/>
    </row>
    <row r="444" ht="14.25" customHeight="1">
      <c r="O444" s="7"/>
    </row>
    <row r="445" ht="14.25" customHeight="1">
      <c r="O445" s="7"/>
    </row>
    <row r="446" ht="14.25" customHeight="1">
      <c r="O446" s="7"/>
    </row>
    <row r="447" ht="14.25" customHeight="1">
      <c r="O447" s="7"/>
    </row>
    <row r="448" ht="14.25" customHeight="1">
      <c r="O448" s="7"/>
    </row>
    <row r="449" ht="14.25" customHeight="1">
      <c r="O449" s="7"/>
    </row>
    <row r="450" ht="14.25" customHeight="1">
      <c r="O450" s="7"/>
    </row>
    <row r="451" ht="14.25" customHeight="1">
      <c r="O451" s="7"/>
    </row>
    <row r="452" ht="14.25" customHeight="1">
      <c r="O452" s="7"/>
    </row>
    <row r="453" ht="14.25" customHeight="1">
      <c r="O453" s="7"/>
    </row>
    <row r="454" ht="14.25" customHeight="1">
      <c r="O454" s="7"/>
    </row>
    <row r="455" ht="14.25" customHeight="1">
      <c r="O455" s="7"/>
    </row>
    <row r="456" ht="14.25" customHeight="1">
      <c r="O456" s="7"/>
    </row>
    <row r="457" ht="14.25" customHeight="1">
      <c r="O457" s="7"/>
    </row>
    <row r="458" ht="14.25" customHeight="1">
      <c r="O458" s="7"/>
    </row>
    <row r="459" ht="14.25" customHeight="1">
      <c r="O459" s="7"/>
    </row>
    <row r="460" ht="14.25" customHeight="1">
      <c r="O460" s="7"/>
    </row>
    <row r="461" ht="14.25" customHeight="1">
      <c r="O461" s="7"/>
    </row>
    <row r="462" ht="14.25" customHeight="1">
      <c r="O462" s="7"/>
    </row>
    <row r="463" ht="14.25" customHeight="1">
      <c r="O463" s="7"/>
    </row>
    <row r="464" ht="14.25" customHeight="1">
      <c r="O464" s="7"/>
    </row>
    <row r="465" ht="14.25" customHeight="1">
      <c r="O465" s="7"/>
    </row>
    <row r="466" ht="14.25" customHeight="1">
      <c r="O466" s="7"/>
    </row>
    <row r="467" ht="14.25" customHeight="1">
      <c r="O467" s="7"/>
    </row>
    <row r="468" ht="14.25" customHeight="1">
      <c r="O468" s="7"/>
    </row>
    <row r="469" ht="14.25" customHeight="1">
      <c r="O469" s="7"/>
    </row>
    <row r="470" ht="14.25" customHeight="1">
      <c r="O470" s="7"/>
    </row>
    <row r="471" ht="14.25" customHeight="1">
      <c r="O471" s="7"/>
    </row>
    <row r="472" ht="14.25" customHeight="1">
      <c r="O472" s="7"/>
    </row>
    <row r="473" ht="14.25" customHeight="1">
      <c r="O473" s="7"/>
    </row>
    <row r="474" ht="14.25" customHeight="1">
      <c r="O474" s="7"/>
    </row>
    <row r="475" ht="14.25" customHeight="1">
      <c r="O475" s="7"/>
    </row>
    <row r="476" ht="14.25" customHeight="1">
      <c r="O476" s="7"/>
    </row>
    <row r="477" ht="14.25" customHeight="1">
      <c r="O477" s="7"/>
    </row>
    <row r="478" ht="14.25" customHeight="1">
      <c r="O478" s="7"/>
    </row>
    <row r="479" ht="14.25" customHeight="1">
      <c r="O479" s="7"/>
    </row>
    <row r="480" ht="14.25" customHeight="1">
      <c r="O480" s="7"/>
    </row>
    <row r="481" ht="14.25" customHeight="1">
      <c r="O481" s="7"/>
    </row>
    <row r="482" ht="14.25" customHeight="1">
      <c r="O482" s="7"/>
    </row>
    <row r="483" ht="14.25" customHeight="1">
      <c r="O483" s="7"/>
    </row>
    <row r="484" ht="14.25" customHeight="1">
      <c r="O484" s="7"/>
    </row>
    <row r="485" ht="14.25" customHeight="1">
      <c r="O485" s="7"/>
    </row>
    <row r="486" ht="14.25" customHeight="1">
      <c r="O486" s="7"/>
    </row>
    <row r="487" ht="14.25" customHeight="1">
      <c r="O487" s="7"/>
    </row>
    <row r="488" ht="14.25" customHeight="1">
      <c r="O488" s="7"/>
    </row>
    <row r="489" ht="14.25" customHeight="1">
      <c r="O489" s="7"/>
    </row>
    <row r="490" ht="14.25" customHeight="1">
      <c r="O490" s="7"/>
    </row>
    <row r="491" ht="14.25" customHeight="1">
      <c r="O491" s="7"/>
    </row>
    <row r="492" ht="14.25" customHeight="1">
      <c r="O492" s="7"/>
    </row>
    <row r="493" ht="14.25" customHeight="1">
      <c r="O493" s="7"/>
    </row>
    <row r="494" ht="14.25" customHeight="1">
      <c r="O494" s="7"/>
    </row>
    <row r="495" ht="14.25" customHeight="1">
      <c r="O495" s="7"/>
    </row>
    <row r="496" ht="14.25" customHeight="1">
      <c r="O496" s="7"/>
    </row>
    <row r="497" ht="14.25" customHeight="1">
      <c r="O497" s="7"/>
    </row>
    <row r="498" ht="14.25" customHeight="1">
      <c r="O498" s="7"/>
    </row>
    <row r="499" ht="14.25" customHeight="1">
      <c r="O499" s="7"/>
    </row>
    <row r="500" ht="14.25" customHeight="1">
      <c r="O500" s="7"/>
    </row>
    <row r="501" ht="14.25" customHeight="1">
      <c r="O501" s="7"/>
    </row>
    <row r="502" ht="14.25" customHeight="1">
      <c r="O502" s="7"/>
    </row>
    <row r="503" ht="14.25" customHeight="1">
      <c r="O503" s="7"/>
    </row>
    <row r="504" ht="14.25" customHeight="1">
      <c r="O504" s="7"/>
    </row>
    <row r="505" ht="14.25" customHeight="1">
      <c r="O505" s="7"/>
    </row>
    <row r="506" ht="14.25" customHeight="1">
      <c r="O506" s="7"/>
    </row>
    <row r="507" ht="14.25" customHeight="1">
      <c r="O507" s="7"/>
    </row>
    <row r="508" ht="14.25" customHeight="1">
      <c r="O508" s="7"/>
    </row>
    <row r="509" ht="14.25" customHeight="1">
      <c r="O509" s="7"/>
    </row>
    <row r="510" ht="14.25" customHeight="1">
      <c r="O510" s="7"/>
    </row>
    <row r="511" ht="14.25" customHeight="1">
      <c r="O511" s="7"/>
    </row>
    <row r="512" ht="14.25" customHeight="1">
      <c r="O512" s="7"/>
    </row>
    <row r="513" ht="14.25" customHeight="1">
      <c r="O513" s="7"/>
    </row>
    <row r="514" ht="14.25" customHeight="1">
      <c r="O514" s="7"/>
    </row>
    <row r="515" ht="14.25" customHeight="1">
      <c r="O515" s="7"/>
    </row>
    <row r="516" ht="14.25" customHeight="1">
      <c r="O516" s="7"/>
    </row>
    <row r="517" ht="14.25" customHeight="1">
      <c r="O517" s="7"/>
    </row>
    <row r="518" ht="14.25" customHeight="1">
      <c r="O518" s="7"/>
    </row>
    <row r="519" ht="14.25" customHeight="1">
      <c r="O519" s="7"/>
    </row>
    <row r="520" ht="14.25" customHeight="1">
      <c r="O520" s="7"/>
    </row>
    <row r="521" ht="14.25" customHeight="1">
      <c r="O521" s="7"/>
    </row>
    <row r="522" ht="14.25" customHeight="1">
      <c r="O522" s="7"/>
    </row>
    <row r="523" ht="14.25" customHeight="1">
      <c r="O523" s="7"/>
    </row>
    <row r="524" ht="14.25" customHeight="1">
      <c r="O524" s="7"/>
    </row>
    <row r="525" ht="14.25" customHeight="1">
      <c r="O525" s="7"/>
    </row>
    <row r="526" ht="14.25" customHeight="1">
      <c r="O526" s="7"/>
    </row>
    <row r="527" ht="14.25" customHeight="1">
      <c r="O527" s="7"/>
    </row>
    <row r="528" ht="14.25" customHeight="1">
      <c r="O528" s="7"/>
    </row>
    <row r="529" ht="14.25" customHeight="1">
      <c r="O529" s="7"/>
    </row>
    <row r="530" ht="14.25" customHeight="1">
      <c r="O530" s="7"/>
    </row>
    <row r="531" ht="14.25" customHeight="1">
      <c r="O531" s="7"/>
    </row>
    <row r="532" ht="14.25" customHeight="1">
      <c r="O532" s="7"/>
    </row>
    <row r="533" ht="14.25" customHeight="1">
      <c r="O533" s="7"/>
    </row>
    <row r="534" ht="14.25" customHeight="1">
      <c r="O534" s="7"/>
    </row>
    <row r="535" ht="14.25" customHeight="1">
      <c r="O535" s="7"/>
    </row>
    <row r="536" ht="14.25" customHeight="1">
      <c r="O536" s="7"/>
    </row>
    <row r="537" ht="14.25" customHeight="1">
      <c r="O537" s="7"/>
    </row>
    <row r="538" ht="14.25" customHeight="1">
      <c r="O538" s="7"/>
    </row>
    <row r="539" ht="14.25" customHeight="1">
      <c r="O539" s="7"/>
    </row>
    <row r="540" ht="14.25" customHeight="1">
      <c r="O540" s="7"/>
    </row>
    <row r="541" ht="14.25" customHeight="1">
      <c r="O541" s="7"/>
    </row>
    <row r="542" ht="14.25" customHeight="1">
      <c r="O542" s="7"/>
    </row>
    <row r="543" ht="14.25" customHeight="1">
      <c r="O543" s="7"/>
    </row>
    <row r="544" ht="14.25" customHeight="1">
      <c r="O544" s="7"/>
    </row>
    <row r="545" ht="14.25" customHeight="1">
      <c r="O545" s="7"/>
    </row>
    <row r="546" ht="14.25" customHeight="1">
      <c r="O546" s="7"/>
    </row>
    <row r="547" ht="14.25" customHeight="1">
      <c r="O547" s="7"/>
    </row>
    <row r="548" ht="14.25" customHeight="1">
      <c r="O548" s="7"/>
    </row>
    <row r="549" ht="14.25" customHeight="1">
      <c r="O549" s="7"/>
    </row>
    <row r="550" ht="14.25" customHeight="1">
      <c r="O550" s="7"/>
    </row>
    <row r="551" ht="14.25" customHeight="1">
      <c r="O551" s="7"/>
    </row>
    <row r="552" ht="14.25" customHeight="1">
      <c r="O552" s="7"/>
    </row>
    <row r="553" ht="14.25" customHeight="1">
      <c r="O553" s="7"/>
    </row>
    <row r="554" ht="14.25" customHeight="1">
      <c r="O554" s="7"/>
    </row>
    <row r="555" ht="14.25" customHeight="1">
      <c r="O555" s="7"/>
    </row>
    <row r="556" ht="14.25" customHeight="1">
      <c r="O556" s="7"/>
    </row>
    <row r="557" ht="14.25" customHeight="1">
      <c r="O557" s="7"/>
    </row>
    <row r="558" ht="14.25" customHeight="1">
      <c r="O558" s="7"/>
    </row>
    <row r="559" ht="14.25" customHeight="1">
      <c r="O559" s="7"/>
    </row>
    <row r="560" ht="14.25" customHeight="1">
      <c r="O560" s="7"/>
    </row>
    <row r="561" ht="14.25" customHeight="1">
      <c r="O561" s="7"/>
    </row>
    <row r="562" ht="14.25" customHeight="1">
      <c r="O562" s="7"/>
    </row>
    <row r="563" ht="14.25" customHeight="1">
      <c r="O563" s="7"/>
    </row>
    <row r="564" ht="14.25" customHeight="1">
      <c r="O564" s="7"/>
    </row>
    <row r="565" ht="14.25" customHeight="1">
      <c r="O565" s="7"/>
    </row>
    <row r="566" ht="14.25" customHeight="1">
      <c r="O566" s="7"/>
    </row>
    <row r="567" ht="14.25" customHeight="1">
      <c r="O567" s="7"/>
    </row>
    <row r="568" ht="14.25" customHeight="1">
      <c r="O568" s="7"/>
    </row>
    <row r="569" ht="14.25" customHeight="1">
      <c r="O569" s="7"/>
    </row>
    <row r="570" ht="14.25" customHeight="1">
      <c r="O570" s="7"/>
    </row>
    <row r="571" ht="14.25" customHeight="1">
      <c r="O571" s="7"/>
    </row>
    <row r="572" ht="14.25" customHeight="1">
      <c r="O572" s="7"/>
    </row>
    <row r="573" ht="14.25" customHeight="1">
      <c r="O573" s="7"/>
    </row>
    <row r="574" ht="14.25" customHeight="1">
      <c r="O574" s="7"/>
    </row>
    <row r="575" ht="14.25" customHeight="1">
      <c r="O575" s="7"/>
    </row>
    <row r="576" ht="14.25" customHeight="1">
      <c r="O576" s="7"/>
    </row>
    <row r="577" ht="14.25" customHeight="1">
      <c r="O577" s="7"/>
    </row>
    <row r="578" ht="14.25" customHeight="1">
      <c r="O578" s="7"/>
    </row>
    <row r="579" ht="14.25" customHeight="1">
      <c r="O579" s="7"/>
    </row>
    <row r="580" ht="14.25" customHeight="1">
      <c r="O580" s="7"/>
    </row>
    <row r="581" ht="14.25" customHeight="1">
      <c r="O581" s="7"/>
    </row>
    <row r="582" ht="14.25" customHeight="1">
      <c r="O582" s="7"/>
    </row>
    <row r="583" ht="14.25" customHeight="1">
      <c r="O583" s="7"/>
    </row>
    <row r="584" ht="14.25" customHeight="1">
      <c r="O584" s="7"/>
    </row>
    <row r="585" ht="14.25" customHeight="1">
      <c r="O585" s="7"/>
    </row>
    <row r="586" ht="14.25" customHeight="1">
      <c r="O586" s="7"/>
    </row>
    <row r="587" ht="14.25" customHeight="1">
      <c r="O587" s="7"/>
    </row>
    <row r="588" ht="14.25" customHeight="1">
      <c r="O588" s="7"/>
    </row>
    <row r="589" ht="14.25" customHeight="1">
      <c r="O589" s="7"/>
    </row>
    <row r="590" ht="14.25" customHeight="1">
      <c r="O590" s="7"/>
    </row>
    <row r="591" ht="14.25" customHeight="1">
      <c r="O591" s="7"/>
    </row>
    <row r="592" ht="14.25" customHeight="1">
      <c r="O592" s="7"/>
    </row>
    <row r="593" ht="14.25" customHeight="1">
      <c r="O593" s="7"/>
    </row>
    <row r="594" ht="14.25" customHeight="1">
      <c r="O594" s="7"/>
    </row>
    <row r="595" ht="14.25" customHeight="1">
      <c r="O595" s="7"/>
    </row>
    <row r="596" ht="14.25" customHeight="1">
      <c r="O596" s="7"/>
    </row>
    <row r="597" ht="14.25" customHeight="1">
      <c r="O597" s="7"/>
    </row>
    <row r="598" ht="14.25" customHeight="1">
      <c r="O598" s="7"/>
    </row>
    <row r="599" ht="14.25" customHeight="1">
      <c r="O599" s="7"/>
    </row>
    <row r="600" ht="14.25" customHeight="1">
      <c r="O600" s="7"/>
    </row>
    <row r="601" ht="14.25" customHeight="1">
      <c r="O601" s="7"/>
    </row>
    <row r="602" ht="14.25" customHeight="1">
      <c r="O602" s="7"/>
    </row>
    <row r="603" ht="14.25" customHeight="1">
      <c r="O603" s="7"/>
    </row>
    <row r="604" ht="14.25" customHeight="1">
      <c r="O604" s="7"/>
    </row>
    <row r="605" ht="14.25" customHeight="1">
      <c r="O605" s="7"/>
    </row>
    <row r="606" ht="14.25" customHeight="1">
      <c r="O606" s="7"/>
    </row>
    <row r="607" ht="14.25" customHeight="1">
      <c r="O607" s="7"/>
    </row>
    <row r="608" ht="14.25" customHeight="1">
      <c r="O608" s="7"/>
    </row>
    <row r="609" ht="14.25" customHeight="1">
      <c r="O609" s="7"/>
    </row>
    <row r="610" ht="14.25" customHeight="1">
      <c r="O610" s="7"/>
    </row>
    <row r="611" ht="14.25" customHeight="1">
      <c r="O611" s="7"/>
    </row>
    <row r="612" ht="14.25" customHeight="1">
      <c r="O612" s="7"/>
    </row>
    <row r="613" ht="14.25" customHeight="1">
      <c r="O613" s="7"/>
    </row>
    <row r="614" ht="14.25" customHeight="1">
      <c r="O614" s="7"/>
    </row>
    <row r="615" ht="14.25" customHeight="1">
      <c r="O615" s="7"/>
    </row>
    <row r="616" ht="14.25" customHeight="1">
      <c r="O616" s="7"/>
    </row>
    <row r="617" ht="14.25" customHeight="1">
      <c r="O617" s="7"/>
    </row>
    <row r="618" ht="14.25" customHeight="1">
      <c r="O618" s="7"/>
    </row>
    <row r="619" ht="14.25" customHeight="1">
      <c r="O619" s="7"/>
    </row>
    <row r="620" ht="14.25" customHeight="1">
      <c r="O620" s="7"/>
    </row>
    <row r="621" ht="14.25" customHeight="1">
      <c r="O621" s="7"/>
    </row>
    <row r="622" ht="14.25" customHeight="1">
      <c r="O622" s="7"/>
    </row>
    <row r="623" ht="14.25" customHeight="1">
      <c r="O623" s="7"/>
    </row>
    <row r="624" ht="14.25" customHeight="1">
      <c r="O624" s="7"/>
    </row>
    <row r="625" ht="14.25" customHeight="1">
      <c r="O625" s="7"/>
    </row>
    <row r="626" ht="14.25" customHeight="1">
      <c r="O626" s="7"/>
    </row>
    <row r="627" ht="14.25" customHeight="1">
      <c r="O627" s="7"/>
    </row>
    <row r="628" ht="14.25" customHeight="1">
      <c r="O628" s="7"/>
    </row>
    <row r="629" ht="14.25" customHeight="1">
      <c r="O629" s="7"/>
    </row>
    <row r="630" ht="14.25" customHeight="1">
      <c r="O630" s="7"/>
    </row>
    <row r="631" ht="14.25" customHeight="1">
      <c r="O631" s="7"/>
    </row>
    <row r="632" ht="14.25" customHeight="1">
      <c r="O632" s="7"/>
    </row>
    <row r="633" ht="14.25" customHeight="1">
      <c r="O633" s="7"/>
    </row>
    <row r="634" ht="14.25" customHeight="1">
      <c r="O634" s="7"/>
    </row>
    <row r="635" ht="14.25" customHeight="1">
      <c r="O635" s="7"/>
    </row>
    <row r="636" ht="14.25" customHeight="1">
      <c r="O636" s="7"/>
    </row>
    <row r="637" ht="14.25" customHeight="1">
      <c r="O637" s="7"/>
    </row>
    <row r="638" ht="14.25" customHeight="1">
      <c r="O638" s="7"/>
    </row>
    <row r="639" ht="14.25" customHeight="1">
      <c r="O639" s="7"/>
    </row>
    <row r="640" ht="14.25" customHeight="1">
      <c r="O640" s="7"/>
    </row>
    <row r="641" ht="14.25" customHeight="1">
      <c r="O641" s="7"/>
    </row>
    <row r="642" ht="14.25" customHeight="1">
      <c r="O642" s="7"/>
    </row>
    <row r="643" ht="14.25" customHeight="1">
      <c r="O643" s="7"/>
    </row>
    <row r="644" ht="14.25" customHeight="1">
      <c r="O644" s="7"/>
    </row>
    <row r="645" ht="14.25" customHeight="1">
      <c r="O645" s="7"/>
    </row>
    <row r="646" ht="14.25" customHeight="1">
      <c r="O646" s="7"/>
    </row>
    <row r="647" ht="14.25" customHeight="1">
      <c r="O647" s="7"/>
    </row>
    <row r="648" ht="14.25" customHeight="1">
      <c r="O648" s="7"/>
    </row>
    <row r="649" ht="14.25" customHeight="1">
      <c r="O649" s="7"/>
    </row>
    <row r="650" ht="14.25" customHeight="1">
      <c r="O650" s="7"/>
    </row>
    <row r="651" ht="14.25" customHeight="1">
      <c r="O651" s="7"/>
    </row>
    <row r="652" ht="14.25" customHeight="1">
      <c r="O652" s="7"/>
    </row>
    <row r="653" ht="14.25" customHeight="1">
      <c r="O653" s="7"/>
    </row>
    <row r="654" ht="14.25" customHeight="1">
      <c r="O654" s="7"/>
    </row>
    <row r="655" ht="14.25" customHeight="1">
      <c r="O655" s="7"/>
    </row>
    <row r="656" ht="14.25" customHeight="1">
      <c r="O656" s="7"/>
    </row>
    <row r="657" ht="14.25" customHeight="1">
      <c r="O657" s="7"/>
    </row>
    <row r="658" ht="14.25" customHeight="1">
      <c r="O658" s="7"/>
    </row>
    <row r="659" ht="14.25" customHeight="1">
      <c r="O659" s="7"/>
    </row>
    <row r="660" ht="14.25" customHeight="1">
      <c r="O660" s="7"/>
    </row>
    <row r="661" ht="14.25" customHeight="1">
      <c r="O661" s="7"/>
    </row>
    <row r="662" ht="14.25" customHeight="1">
      <c r="O662" s="7"/>
    </row>
    <row r="663" ht="14.25" customHeight="1">
      <c r="O663" s="7"/>
    </row>
    <row r="664" ht="14.25" customHeight="1">
      <c r="O664" s="7"/>
    </row>
    <row r="665" ht="14.25" customHeight="1">
      <c r="O665" s="7"/>
    </row>
    <row r="666" ht="14.25" customHeight="1">
      <c r="O666" s="7"/>
    </row>
    <row r="667" ht="14.25" customHeight="1">
      <c r="O667" s="7"/>
    </row>
    <row r="668" ht="14.25" customHeight="1">
      <c r="O668" s="7"/>
    </row>
    <row r="669" ht="14.25" customHeight="1">
      <c r="O669" s="7"/>
    </row>
    <row r="670" ht="14.25" customHeight="1">
      <c r="O670" s="7"/>
    </row>
    <row r="671" ht="14.25" customHeight="1">
      <c r="O671" s="7"/>
    </row>
    <row r="672" ht="14.25" customHeight="1">
      <c r="O672" s="7"/>
    </row>
    <row r="673" ht="14.25" customHeight="1">
      <c r="O673" s="7"/>
    </row>
    <row r="674" ht="14.25" customHeight="1">
      <c r="O674" s="7"/>
    </row>
    <row r="675" ht="14.25" customHeight="1">
      <c r="O675" s="7"/>
    </row>
    <row r="676" ht="14.25" customHeight="1">
      <c r="O676" s="7"/>
    </row>
    <row r="677" ht="14.25" customHeight="1">
      <c r="O677" s="7"/>
    </row>
    <row r="678" ht="14.25" customHeight="1">
      <c r="O678" s="7"/>
    </row>
    <row r="679" ht="14.25" customHeight="1">
      <c r="O679" s="7"/>
    </row>
    <row r="680" ht="14.25" customHeight="1">
      <c r="O680" s="7"/>
    </row>
    <row r="681" ht="14.25" customHeight="1">
      <c r="O681" s="7"/>
    </row>
    <row r="682" ht="14.25" customHeight="1">
      <c r="O682" s="7"/>
    </row>
    <row r="683" ht="14.25" customHeight="1">
      <c r="O683" s="7"/>
    </row>
    <row r="684" ht="14.25" customHeight="1">
      <c r="O684" s="7"/>
    </row>
    <row r="685" ht="14.25" customHeight="1">
      <c r="O685" s="7"/>
    </row>
    <row r="686" ht="14.25" customHeight="1">
      <c r="O686" s="7"/>
    </row>
    <row r="687" ht="14.25" customHeight="1">
      <c r="O687" s="7"/>
    </row>
    <row r="688" ht="14.25" customHeight="1">
      <c r="O688" s="7"/>
    </row>
    <row r="689" ht="14.25" customHeight="1">
      <c r="O689" s="7"/>
    </row>
    <row r="690" ht="14.25" customHeight="1">
      <c r="O690" s="7"/>
    </row>
    <row r="691" ht="14.25" customHeight="1">
      <c r="O691" s="7"/>
    </row>
    <row r="692" ht="14.25" customHeight="1">
      <c r="O692" s="7"/>
    </row>
    <row r="693" ht="14.25" customHeight="1">
      <c r="O693" s="7"/>
    </row>
    <row r="694" ht="14.25" customHeight="1">
      <c r="O694" s="7"/>
    </row>
    <row r="695" ht="14.25" customHeight="1">
      <c r="O695" s="7"/>
    </row>
    <row r="696" ht="14.25" customHeight="1">
      <c r="O696" s="7"/>
    </row>
    <row r="697" ht="14.25" customHeight="1">
      <c r="O697" s="7"/>
    </row>
    <row r="698" ht="14.25" customHeight="1">
      <c r="O698" s="7"/>
    </row>
    <row r="699" ht="14.25" customHeight="1">
      <c r="O699" s="7"/>
    </row>
    <row r="700" ht="14.25" customHeight="1">
      <c r="O700" s="7"/>
    </row>
    <row r="701" ht="14.25" customHeight="1">
      <c r="O701" s="7"/>
    </row>
    <row r="702" ht="14.25" customHeight="1">
      <c r="O702" s="7"/>
    </row>
    <row r="703" ht="14.25" customHeight="1">
      <c r="O703" s="7"/>
    </row>
    <row r="704" ht="14.25" customHeight="1">
      <c r="O704" s="7"/>
    </row>
    <row r="705" ht="14.25" customHeight="1">
      <c r="O705" s="7"/>
    </row>
    <row r="706" ht="14.25" customHeight="1">
      <c r="O706" s="7"/>
    </row>
    <row r="707" ht="14.25" customHeight="1">
      <c r="O707" s="7"/>
    </row>
    <row r="708" ht="14.25" customHeight="1">
      <c r="O708" s="7"/>
    </row>
    <row r="709" ht="14.25" customHeight="1">
      <c r="O709" s="7"/>
    </row>
    <row r="710" ht="14.25" customHeight="1">
      <c r="O710" s="7"/>
    </row>
    <row r="711" ht="14.25" customHeight="1">
      <c r="O711" s="7"/>
    </row>
    <row r="712" ht="14.25" customHeight="1">
      <c r="O712" s="7"/>
    </row>
    <row r="713" ht="14.25" customHeight="1">
      <c r="O713" s="7"/>
    </row>
    <row r="714" ht="14.25" customHeight="1">
      <c r="O714" s="7"/>
    </row>
    <row r="715" ht="14.25" customHeight="1">
      <c r="O715" s="7"/>
    </row>
    <row r="716" ht="14.25" customHeight="1">
      <c r="O716" s="7"/>
    </row>
    <row r="717" ht="14.25" customHeight="1">
      <c r="O717" s="7"/>
    </row>
    <row r="718" ht="14.25" customHeight="1">
      <c r="O718" s="7"/>
    </row>
    <row r="719" ht="14.25" customHeight="1">
      <c r="O719" s="7"/>
    </row>
    <row r="720" ht="14.25" customHeight="1">
      <c r="O720" s="7"/>
    </row>
    <row r="721" ht="14.25" customHeight="1">
      <c r="O721" s="7"/>
    </row>
    <row r="722" ht="14.25" customHeight="1">
      <c r="O722" s="7"/>
    </row>
    <row r="723" ht="14.25" customHeight="1">
      <c r="O723" s="7"/>
    </row>
    <row r="724" ht="14.25" customHeight="1">
      <c r="O724" s="7"/>
    </row>
    <row r="725" ht="14.25" customHeight="1">
      <c r="O725" s="7"/>
    </row>
    <row r="726" ht="14.25" customHeight="1">
      <c r="O726" s="7"/>
    </row>
    <row r="727" ht="14.25" customHeight="1">
      <c r="O727" s="7"/>
    </row>
    <row r="728" ht="14.25" customHeight="1">
      <c r="O728" s="7"/>
    </row>
    <row r="729" ht="14.25" customHeight="1">
      <c r="O729" s="7"/>
    </row>
    <row r="730" ht="14.25" customHeight="1">
      <c r="O730" s="7"/>
    </row>
    <row r="731" ht="14.25" customHeight="1">
      <c r="O731" s="7"/>
    </row>
    <row r="732" ht="14.25" customHeight="1">
      <c r="O732" s="7"/>
    </row>
    <row r="733" ht="14.25" customHeight="1">
      <c r="O733" s="7"/>
    </row>
    <row r="734" ht="14.25" customHeight="1">
      <c r="O734" s="7"/>
    </row>
    <row r="735" ht="14.25" customHeight="1">
      <c r="O735" s="7"/>
    </row>
    <row r="736" ht="14.25" customHeight="1">
      <c r="O736" s="7"/>
    </row>
    <row r="737" ht="14.25" customHeight="1">
      <c r="O737" s="7"/>
    </row>
    <row r="738" ht="14.25" customHeight="1">
      <c r="O738" s="7"/>
    </row>
    <row r="739" ht="14.25" customHeight="1">
      <c r="O739" s="7"/>
    </row>
    <row r="740" ht="14.25" customHeight="1">
      <c r="O740" s="7"/>
    </row>
    <row r="741" ht="14.25" customHeight="1">
      <c r="O741" s="7"/>
    </row>
    <row r="742" ht="14.25" customHeight="1">
      <c r="O742" s="7"/>
    </row>
    <row r="743" ht="14.25" customHeight="1">
      <c r="O743" s="7"/>
    </row>
    <row r="744" ht="14.25" customHeight="1">
      <c r="O744" s="7"/>
    </row>
    <row r="745" ht="14.25" customHeight="1">
      <c r="O745" s="7"/>
    </row>
    <row r="746" ht="14.25" customHeight="1">
      <c r="O746" s="7"/>
    </row>
    <row r="747" ht="14.25" customHeight="1">
      <c r="O747" s="7"/>
    </row>
    <row r="748" ht="14.25" customHeight="1">
      <c r="O748" s="7"/>
    </row>
    <row r="749" ht="14.25" customHeight="1">
      <c r="O749" s="7"/>
    </row>
    <row r="750" ht="14.25" customHeight="1">
      <c r="O750" s="7"/>
    </row>
    <row r="751" ht="14.25" customHeight="1">
      <c r="O751" s="7"/>
    </row>
    <row r="752" ht="14.25" customHeight="1">
      <c r="O752" s="7"/>
    </row>
    <row r="753" ht="14.25" customHeight="1">
      <c r="O753" s="7"/>
    </row>
    <row r="754" ht="14.25" customHeight="1">
      <c r="O754" s="7"/>
    </row>
    <row r="755" ht="14.25" customHeight="1">
      <c r="O755" s="7"/>
    </row>
    <row r="756" ht="14.25" customHeight="1">
      <c r="O756" s="7"/>
    </row>
    <row r="757" ht="14.25" customHeight="1">
      <c r="O757" s="7"/>
    </row>
    <row r="758" ht="14.25" customHeight="1">
      <c r="O758" s="7"/>
    </row>
    <row r="759" ht="14.25" customHeight="1">
      <c r="O759" s="7"/>
    </row>
    <row r="760" ht="14.25" customHeight="1">
      <c r="O760" s="7"/>
    </row>
    <row r="761" ht="14.25" customHeight="1">
      <c r="O761" s="7"/>
    </row>
    <row r="762" ht="14.25" customHeight="1">
      <c r="O762" s="7"/>
    </row>
    <row r="763" ht="14.25" customHeight="1">
      <c r="O763" s="7"/>
    </row>
    <row r="764" ht="14.25" customHeight="1">
      <c r="O764" s="7"/>
    </row>
    <row r="765" ht="14.25" customHeight="1">
      <c r="O765" s="7"/>
    </row>
    <row r="766" ht="14.25" customHeight="1">
      <c r="O766" s="7"/>
    </row>
    <row r="767" ht="14.25" customHeight="1">
      <c r="O767" s="7"/>
    </row>
    <row r="768" ht="14.25" customHeight="1">
      <c r="O768" s="7"/>
    </row>
    <row r="769" ht="14.25" customHeight="1">
      <c r="O769" s="7"/>
    </row>
    <row r="770" ht="14.25" customHeight="1">
      <c r="O770" s="7"/>
    </row>
    <row r="771" ht="14.25" customHeight="1">
      <c r="O771" s="7"/>
    </row>
    <row r="772" ht="14.25" customHeight="1">
      <c r="O772" s="7"/>
    </row>
    <row r="773" ht="14.25" customHeight="1">
      <c r="O773" s="7"/>
    </row>
    <row r="774" ht="14.25" customHeight="1">
      <c r="O774" s="7"/>
    </row>
    <row r="775" ht="14.25" customHeight="1">
      <c r="O775" s="7"/>
    </row>
    <row r="776" ht="14.25" customHeight="1">
      <c r="O776" s="7"/>
    </row>
    <row r="777" ht="14.25" customHeight="1">
      <c r="O777" s="7"/>
    </row>
    <row r="778" ht="14.25" customHeight="1">
      <c r="O778" s="7"/>
    </row>
    <row r="779" ht="14.25" customHeight="1">
      <c r="O779" s="7"/>
    </row>
    <row r="780" ht="14.25" customHeight="1">
      <c r="O780" s="7"/>
    </row>
    <row r="781" ht="14.25" customHeight="1">
      <c r="O781" s="7"/>
    </row>
    <row r="782" ht="14.25" customHeight="1">
      <c r="O782" s="7"/>
    </row>
    <row r="783" ht="14.25" customHeight="1">
      <c r="O783" s="7"/>
    </row>
    <row r="784" ht="14.25" customHeight="1">
      <c r="O784" s="7"/>
    </row>
    <row r="785" ht="14.25" customHeight="1">
      <c r="O785" s="7"/>
    </row>
    <row r="786" ht="14.25" customHeight="1">
      <c r="O786" s="7"/>
    </row>
    <row r="787" ht="14.25" customHeight="1">
      <c r="O787" s="7"/>
    </row>
    <row r="788" ht="14.25" customHeight="1">
      <c r="O788" s="7"/>
    </row>
    <row r="789" ht="14.25" customHeight="1">
      <c r="O789" s="7"/>
    </row>
    <row r="790" ht="14.25" customHeight="1">
      <c r="O790" s="7"/>
    </row>
    <row r="791" ht="14.25" customHeight="1">
      <c r="O791" s="7"/>
    </row>
    <row r="792" ht="14.25" customHeight="1">
      <c r="O792" s="7"/>
    </row>
    <row r="793" ht="14.25" customHeight="1">
      <c r="O793" s="7"/>
    </row>
    <row r="794" ht="14.25" customHeight="1">
      <c r="O794" s="7"/>
    </row>
    <row r="795" ht="14.25" customHeight="1">
      <c r="O795" s="7"/>
    </row>
    <row r="796" ht="14.25" customHeight="1">
      <c r="O796" s="7"/>
    </row>
    <row r="797" ht="14.25" customHeight="1">
      <c r="O797" s="7"/>
    </row>
    <row r="798" ht="14.25" customHeight="1">
      <c r="O798" s="7"/>
    </row>
    <row r="799" ht="14.25" customHeight="1">
      <c r="O799" s="7"/>
    </row>
    <row r="800" ht="14.25" customHeight="1">
      <c r="O800" s="7"/>
    </row>
    <row r="801" ht="14.25" customHeight="1">
      <c r="O801" s="7"/>
    </row>
    <row r="802" ht="14.25" customHeight="1">
      <c r="O802" s="7"/>
    </row>
    <row r="803" ht="14.25" customHeight="1">
      <c r="O803" s="7"/>
    </row>
    <row r="804" ht="14.25" customHeight="1">
      <c r="O804" s="7"/>
    </row>
    <row r="805" ht="14.25" customHeight="1">
      <c r="O805" s="7"/>
    </row>
    <row r="806" ht="14.25" customHeight="1">
      <c r="O806" s="7"/>
    </row>
    <row r="807" ht="14.25" customHeight="1">
      <c r="O807" s="7"/>
    </row>
    <row r="808" ht="14.25" customHeight="1">
      <c r="O808" s="7"/>
    </row>
    <row r="809" ht="14.25" customHeight="1">
      <c r="O809" s="7"/>
    </row>
    <row r="810" ht="14.25" customHeight="1">
      <c r="O810" s="7"/>
    </row>
    <row r="811" ht="14.25" customHeight="1">
      <c r="O811" s="7"/>
    </row>
    <row r="812" ht="14.25" customHeight="1">
      <c r="O812" s="7"/>
    </row>
    <row r="813" ht="14.25" customHeight="1">
      <c r="O813" s="7"/>
    </row>
    <row r="814" ht="14.25" customHeight="1">
      <c r="O814" s="7"/>
    </row>
    <row r="815" ht="14.25" customHeight="1">
      <c r="O815" s="7"/>
    </row>
    <row r="816" ht="14.25" customHeight="1">
      <c r="O816" s="7"/>
    </row>
    <row r="817" ht="14.25" customHeight="1">
      <c r="O817" s="7"/>
    </row>
    <row r="818" ht="14.25" customHeight="1">
      <c r="O818" s="7"/>
    </row>
    <row r="819" ht="14.25" customHeight="1">
      <c r="O819" s="7"/>
    </row>
    <row r="820" ht="14.25" customHeight="1">
      <c r="O820" s="7"/>
    </row>
    <row r="821" ht="14.25" customHeight="1">
      <c r="O821" s="7"/>
    </row>
    <row r="822" ht="14.25" customHeight="1">
      <c r="O822" s="7"/>
    </row>
    <row r="823" ht="14.25" customHeight="1">
      <c r="O823" s="7"/>
    </row>
    <row r="824" ht="14.25" customHeight="1">
      <c r="O824" s="7"/>
    </row>
    <row r="825" ht="14.25" customHeight="1">
      <c r="O825" s="7"/>
    </row>
    <row r="826" ht="14.25" customHeight="1">
      <c r="O826" s="7"/>
    </row>
    <row r="827" ht="14.25" customHeight="1">
      <c r="O827" s="7"/>
    </row>
    <row r="828" ht="14.25" customHeight="1">
      <c r="O828" s="7"/>
    </row>
    <row r="829" ht="14.25" customHeight="1">
      <c r="O829" s="7"/>
    </row>
    <row r="830" ht="14.25" customHeight="1">
      <c r="O830" s="7"/>
    </row>
    <row r="831" ht="14.25" customHeight="1">
      <c r="O831" s="7"/>
    </row>
    <row r="832" ht="14.25" customHeight="1">
      <c r="O832" s="7"/>
    </row>
    <row r="833" ht="14.25" customHeight="1">
      <c r="O833" s="7"/>
    </row>
    <row r="834" ht="14.25" customHeight="1">
      <c r="O834" s="7"/>
    </row>
    <row r="835" ht="14.25" customHeight="1">
      <c r="O835" s="7"/>
    </row>
    <row r="836" ht="14.25" customHeight="1">
      <c r="O836" s="7"/>
    </row>
    <row r="837" ht="14.25" customHeight="1">
      <c r="O837" s="7"/>
    </row>
    <row r="838" ht="14.25" customHeight="1">
      <c r="O838" s="7"/>
    </row>
    <row r="839" ht="14.25" customHeight="1">
      <c r="O839" s="7"/>
    </row>
    <row r="840" ht="14.25" customHeight="1">
      <c r="O840" s="7"/>
    </row>
    <row r="841" ht="14.25" customHeight="1">
      <c r="O841" s="7"/>
    </row>
    <row r="842" ht="14.25" customHeight="1">
      <c r="O842" s="7"/>
    </row>
    <row r="843" ht="14.25" customHeight="1">
      <c r="O843" s="7"/>
    </row>
    <row r="844" ht="14.25" customHeight="1">
      <c r="O844" s="7"/>
    </row>
    <row r="845" ht="14.25" customHeight="1">
      <c r="O845" s="7"/>
    </row>
    <row r="846" ht="14.25" customHeight="1">
      <c r="O846" s="7"/>
    </row>
    <row r="847" ht="14.25" customHeight="1">
      <c r="O847" s="7"/>
    </row>
    <row r="848" ht="14.25" customHeight="1">
      <c r="O848" s="7"/>
    </row>
    <row r="849" ht="14.25" customHeight="1">
      <c r="O849" s="7"/>
    </row>
    <row r="850" ht="14.25" customHeight="1">
      <c r="O850" s="7"/>
    </row>
    <row r="851" ht="14.25" customHeight="1">
      <c r="O851" s="7"/>
    </row>
    <row r="852" ht="14.25" customHeight="1">
      <c r="O852" s="7"/>
    </row>
    <row r="853" ht="14.25" customHeight="1">
      <c r="O853" s="7"/>
    </row>
    <row r="854" ht="14.25" customHeight="1">
      <c r="O854" s="7"/>
    </row>
    <row r="855" ht="14.25" customHeight="1">
      <c r="O855" s="7"/>
    </row>
    <row r="856" ht="14.25" customHeight="1">
      <c r="O856" s="7"/>
    </row>
    <row r="857" ht="14.25" customHeight="1">
      <c r="O857" s="7"/>
    </row>
    <row r="858" ht="14.25" customHeight="1">
      <c r="O858" s="7"/>
    </row>
    <row r="859" ht="14.25" customHeight="1">
      <c r="O859" s="7"/>
    </row>
    <row r="860" ht="14.25" customHeight="1">
      <c r="O860" s="7"/>
    </row>
    <row r="861" ht="14.25" customHeight="1">
      <c r="O861" s="7"/>
    </row>
    <row r="862" ht="14.25" customHeight="1">
      <c r="O862" s="7"/>
    </row>
    <row r="863" ht="14.25" customHeight="1">
      <c r="O863" s="7"/>
    </row>
    <row r="864" ht="14.25" customHeight="1">
      <c r="O864" s="7"/>
    </row>
    <row r="865" ht="14.25" customHeight="1">
      <c r="O865" s="7"/>
    </row>
    <row r="866" ht="14.25" customHeight="1">
      <c r="O866" s="7"/>
    </row>
    <row r="867" ht="14.25" customHeight="1">
      <c r="O867" s="7"/>
    </row>
    <row r="868" ht="14.25" customHeight="1">
      <c r="O868" s="7"/>
    </row>
    <row r="869" ht="14.25" customHeight="1">
      <c r="O869" s="7"/>
    </row>
    <row r="870" ht="14.25" customHeight="1">
      <c r="O870" s="7"/>
    </row>
    <row r="871" ht="14.25" customHeight="1">
      <c r="O871" s="7"/>
    </row>
    <row r="872" ht="14.25" customHeight="1">
      <c r="O872" s="7"/>
    </row>
    <row r="873" ht="14.25" customHeight="1">
      <c r="O873" s="7"/>
    </row>
    <row r="874" ht="14.25" customHeight="1">
      <c r="O874" s="7"/>
    </row>
    <row r="875" ht="14.25" customHeight="1">
      <c r="O875" s="7"/>
    </row>
    <row r="876" ht="14.25" customHeight="1">
      <c r="O876" s="7"/>
    </row>
    <row r="877" ht="14.25" customHeight="1">
      <c r="O877" s="7"/>
    </row>
    <row r="878" ht="14.25" customHeight="1">
      <c r="O878" s="7"/>
    </row>
    <row r="879" ht="14.25" customHeight="1">
      <c r="O879" s="7"/>
    </row>
    <row r="880" ht="14.25" customHeight="1">
      <c r="O880" s="7"/>
    </row>
    <row r="881" ht="14.25" customHeight="1">
      <c r="O881" s="7"/>
    </row>
    <row r="882" ht="14.25" customHeight="1">
      <c r="O882" s="7"/>
    </row>
    <row r="883" ht="14.25" customHeight="1">
      <c r="O883" s="7"/>
    </row>
    <row r="884" ht="14.25" customHeight="1">
      <c r="O884" s="7"/>
    </row>
    <row r="885" ht="14.25" customHeight="1">
      <c r="O885" s="7"/>
    </row>
    <row r="886" ht="14.25" customHeight="1">
      <c r="O886" s="7"/>
    </row>
    <row r="887" ht="14.25" customHeight="1">
      <c r="O887" s="7"/>
    </row>
    <row r="888" ht="14.25" customHeight="1">
      <c r="O888" s="7"/>
    </row>
    <row r="889" ht="14.25" customHeight="1">
      <c r="O889" s="7"/>
    </row>
    <row r="890" ht="14.25" customHeight="1">
      <c r="O890" s="7"/>
    </row>
    <row r="891" ht="14.25" customHeight="1">
      <c r="O891" s="7"/>
    </row>
    <row r="892" ht="14.25" customHeight="1">
      <c r="O892" s="7"/>
    </row>
    <row r="893" ht="14.25" customHeight="1">
      <c r="O893" s="7"/>
    </row>
    <row r="894" ht="14.25" customHeight="1">
      <c r="O894" s="7"/>
    </row>
    <row r="895" ht="14.25" customHeight="1">
      <c r="O895" s="7"/>
    </row>
    <row r="896" ht="14.25" customHeight="1">
      <c r="O896" s="7"/>
    </row>
    <row r="897" ht="14.25" customHeight="1">
      <c r="O897" s="7"/>
    </row>
    <row r="898" ht="14.25" customHeight="1">
      <c r="O898" s="7"/>
    </row>
    <row r="899" ht="14.25" customHeight="1">
      <c r="O899" s="7"/>
    </row>
    <row r="900" ht="14.25" customHeight="1">
      <c r="O900" s="7"/>
    </row>
    <row r="901" ht="14.25" customHeight="1">
      <c r="O901" s="7"/>
    </row>
    <row r="902" ht="14.25" customHeight="1">
      <c r="O902" s="7"/>
    </row>
    <row r="903" ht="14.25" customHeight="1">
      <c r="O903" s="7"/>
    </row>
    <row r="904" ht="14.25" customHeight="1">
      <c r="O904" s="7"/>
    </row>
    <row r="905" ht="14.25" customHeight="1">
      <c r="O905" s="7"/>
    </row>
    <row r="906" ht="14.25" customHeight="1">
      <c r="O906" s="7"/>
    </row>
    <row r="907" ht="14.25" customHeight="1">
      <c r="O907" s="7"/>
    </row>
    <row r="908" ht="14.25" customHeight="1">
      <c r="O908" s="7"/>
    </row>
    <row r="909" ht="14.25" customHeight="1">
      <c r="O909" s="7"/>
    </row>
    <row r="910" ht="14.25" customHeight="1">
      <c r="O910" s="7"/>
    </row>
    <row r="911" ht="14.25" customHeight="1">
      <c r="O911" s="7"/>
    </row>
    <row r="912" ht="14.25" customHeight="1">
      <c r="O912" s="7"/>
    </row>
    <row r="913" ht="14.25" customHeight="1">
      <c r="O913" s="7"/>
    </row>
    <row r="914" ht="14.25" customHeight="1">
      <c r="O914" s="7"/>
    </row>
    <row r="915" ht="14.25" customHeight="1">
      <c r="O915" s="7"/>
    </row>
    <row r="916" ht="14.25" customHeight="1">
      <c r="O916" s="7"/>
    </row>
    <row r="917" ht="14.25" customHeight="1">
      <c r="O917" s="7"/>
    </row>
    <row r="918" ht="14.25" customHeight="1">
      <c r="O918" s="7"/>
    </row>
    <row r="919" ht="14.25" customHeight="1">
      <c r="O919" s="7"/>
    </row>
    <row r="920" ht="14.25" customHeight="1">
      <c r="O920" s="7"/>
    </row>
    <row r="921" ht="14.25" customHeight="1">
      <c r="O921" s="7"/>
    </row>
    <row r="922" ht="14.25" customHeight="1">
      <c r="O922" s="7"/>
    </row>
    <row r="923" ht="14.25" customHeight="1">
      <c r="O923" s="7"/>
    </row>
    <row r="924" ht="14.25" customHeight="1">
      <c r="O924" s="7"/>
    </row>
    <row r="925" ht="14.25" customHeight="1">
      <c r="O925" s="7"/>
    </row>
    <row r="926" ht="14.25" customHeight="1">
      <c r="O926" s="7"/>
    </row>
    <row r="927" ht="14.25" customHeight="1">
      <c r="O927" s="7"/>
    </row>
    <row r="928" ht="14.25" customHeight="1">
      <c r="O928" s="7"/>
    </row>
    <row r="929" ht="14.25" customHeight="1">
      <c r="O929" s="7"/>
    </row>
    <row r="930" ht="14.25" customHeight="1">
      <c r="O930" s="7"/>
    </row>
    <row r="931" ht="14.25" customHeight="1">
      <c r="O931" s="7"/>
    </row>
    <row r="932" ht="14.25" customHeight="1">
      <c r="O932" s="7"/>
    </row>
    <row r="933" ht="14.25" customHeight="1">
      <c r="O933" s="7"/>
    </row>
    <row r="934" ht="14.25" customHeight="1">
      <c r="O934" s="7"/>
    </row>
    <row r="935" ht="14.25" customHeight="1">
      <c r="O935" s="7"/>
    </row>
    <row r="936" ht="14.25" customHeight="1">
      <c r="O936" s="7"/>
    </row>
    <row r="937" ht="14.25" customHeight="1">
      <c r="O937" s="7"/>
    </row>
    <row r="938" ht="14.25" customHeight="1">
      <c r="O938" s="7"/>
    </row>
    <row r="939" ht="14.25" customHeight="1">
      <c r="O939" s="7"/>
    </row>
    <row r="940" ht="14.25" customHeight="1">
      <c r="O940" s="7"/>
    </row>
    <row r="941" ht="14.25" customHeight="1">
      <c r="O941" s="7"/>
    </row>
    <row r="942" ht="14.25" customHeight="1">
      <c r="O942" s="7"/>
    </row>
    <row r="943" ht="14.25" customHeight="1">
      <c r="O943" s="7"/>
    </row>
    <row r="944" ht="14.25" customHeight="1">
      <c r="O944" s="7"/>
    </row>
    <row r="945" ht="14.25" customHeight="1">
      <c r="O945" s="7"/>
    </row>
    <row r="946" ht="14.25" customHeight="1">
      <c r="O946" s="7"/>
    </row>
    <row r="947" ht="14.25" customHeight="1">
      <c r="O947" s="7"/>
    </row>
    <row r="948" ht="14.25" customHeight="1">
      <c r="O948" s="7"/>
    </row>
    <row r="949" ht="14.25" customHeight="1">
      <c r="O949" s="7"/>
    </row>
    <row r="950" ht="14.25" customHeight="1">
      <c r="O950" s="7"/>
    </row>
    <row r="951" ht="14.25" customHeight="1">
      <c r="O951" s="7"/>
    </row>
    <row r="952" ht="14.25" customHeight="1">
      <c r="O952" s="7"/>
    </row>
    <row r="953" ht="14.25" customHeight="1">
      <c r="O953" s="7"/>
    </row>
    <row r="954" ht="14.25" customHeight="1">
      <c r="O954" s="7"/>
    </row>
    <row r="955" ht="14.25" customHeight="1">
      <c r="O955" s="7"/>
    </row>
    <row r="956" ht="14.25" customHeight="1">
      <c r="O956" s="7"/>
    </row>
    <row r="957" ht="14.25" customHeight="1">
      <c r="O957" s="7"/>
    </row>
    <row r="958" ht="14.25" customHeight="1">
      <c r="O958" s="7"/>
    </row>
    <row r="959" ht="14.25" customHeight="1">
      <c r="O959" s="7"/>
    </row>
    <row r="960" ht="14.25" customHeight="1">
      <c r="O960" s="7"/>
    </row>
    <row r="961" ht="14.25" customHeight="1">
      <c r="O961" s="7"/>
    </row>
    <row r="962" ht="14.25" customHeight="1">
      <c r="O962" s="7"/>
    </row>
    <row r="963" ht="14.25" customHeight="1">
      <c r="O963" s="7"/>
    </row>
    <row r="964" ht="14.25" customHeight="1">
      <c r="O964" s="7"/>
    </row>
    <row r="965" ht="14.25" customHeight="1">
      <c r="O965" s="7"/>
    </row>
    <row r="966" ht="14.25" customHeight="1">
      <c r="O966" s="7"/>
    </row>
    <row r="967" ht="14.25" customHeight="1">
      <c r="O967" s="7"/>
    </row>
    <row r="968" ht="14.25" customHeight="1">
      <c r="O968" s="7"/>
    </row>
    <row r="969" ht="14.25" customHeight="1">
      <c r="O969" s="7"/>
    </row>
    <row r="970" ht="14.25" customHeight="1">
      <c r="O970" s="7"/>
    </row>
    <row r="971" ht="14.25" customHeight="1">
      <c r="O971" s="7"/>
    </row>
    <row r="972" ht="14.25" customHeight="1">
      <c r="O972" s="7"/>
    </row>
    <row r="973" ht="14.25" customHeight="1">
      <c r="O973" s="7"/>
    </row>
    <row r="974" ht="14.25" customHeight="1">
      <c r="O974" s="7"/>
    </row>
    <row r="975" ht="14.25" customHeight="1">
      <c r="O975" s="7"/>
    </row>
    <row r="976" ht="14.25" customHeight="1">
      <c r="O976" s="7"/>
    </row>
    <row r="977" ht="14.25" customHeight="1">
      <c r="O977" s="7"/>
    </row>
    <row r="978" ht="14.25" customHeight="1">
      <c r="O978" s="7"/>
    </row>
    <row r="979" ht="14.25" customHeight="1">
      <c r="O979" s="7"/>
    </row>
    <row r="980" ht="14.25" customHeight="1">
      <c r="O980" s="7"/>
    </row>
    <row r="981" ht="14.25" customHeight="1">
      <c r="O981" s="7"/>
    </row>
    <row r="982" ht="14.25" customHeight="1">
      <c r="O982" s="7"/>
    </row>
    <row r="983" ht="14.25" customHeight="1">
      <c r="O983" s="7"/>
    </row>
    <row r="984" ht="14.25" customHeight="1">
      <c r="O984" s="7"/>
    </row>
    <row r="985" ht="14.25" customHeight="1">
      <c r="O985" s="7"/>
    </row>
    <row r="986" ht="14.25" customHeight="1">
      <c r="O986" s="7"/>
    </row>
    <row r="987" ht="14.25" customHeight="1">
      <c r="O987" s="7"/>
    </row>
    <row r="988" ht="14.25" customHeight="1">
      <c r="O988" s="7"/>
    </row>
    <row r="989" ht="14.25" customHeight="1">
      <c r="O989" s="7"/>
    </row>
    <row r="990" ht="14.25" customHeight="1">
      <c r="O990" s="7"/>
    </row>
    <row r="991" ht="14.25" customHeight="1">
      <c r="O991" s="7"/>
    </row>
    <row r="992" ht="14.25" customHeight="1">
      <c r="O992" s="7"/>
    </row>
    <row r="993" ht="14.25" customHeight="1">
      <c r="O993" s="7"/>
    </row>
    <row r="994" ht="14.25" customHeight="1">
      <c r="O994" s="7"/>
    </row>
    <row r="995" ht="14.25" customHeight="1">
      <c r="O995" s="7"/>
    </row>
    <row r="996" ht="14.25" customHeight="1">
      <c r="O996" s="7"/>
    </row>
    <row r="997" ht="14.25" customHeight="1">
      <c r="O997" s="7"/>
    </row>
    <row r="998" ht="14.25" customHeight="1">
      <c r="O998" s="7"/>
    </row>
    <row r="999" ht="14.25" customHeight="1">
      <c r="O999" s="7"/>
    </row>
    <row r="1000" ht="14.25" customHeight="1">
      <c r="O1000" s="7"/>
    </row>
  </sheetData>
  <mergeCells count="2">
    <mergeCell ref="B34:Q34"/>
    <mergeCell ref="B53:Q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7.71"/>
    <col customWidth="1" min="3" max="3" width="14.29"/>
    <col customWidth="1" min="4" max="4" width="13.43"/>
    <col customWidth="1" min="5" max="6" width="13.71"/>
    <col customWidth="1" min="7" max="7" width="15.71"/>
    <col customWidth="1" min="8" max="8" width="13.57"/>
    <col customWidth="1" min="9" max="9" width="12.43"/>
    <col customWidth="1" min="10" max="10" width="14.14"/>
    <col customWidth="1" hidden="1" min="11" max="11" width="8.71"/>
    <col customWidth="1" min="12" max="12" width="0.14"/>
    <col customWidth="1" min="13" max="16" width="14.14"/>
    <col customWidth="1" min="17" max="17" width="19.71"/>
    <col customWidth="1" min="18" max="18" width="11.57"/>
    <col customWidth="1" min="19" max="19" width="12.0"/>
    <col customWidth="1" min="20" max="28" width="11.71"/>
    <col customWidth="1" min="29" max="33" width="11.57"/>
  </cols>
  <sheetData>
    <row r="1" ht="6.7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ht="27.0" customHeight="1">
      <c r="A2" s="7"/>
      <c r="B2" s="8" t="s">
        <v>2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ht="49.5" customHeight="1">
      <c r="A3" s="7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11" t="s">
        <v>19</v>
      </c>
    </row>
    <row r="4" ht="18.0" customHeight="1">
      <c r="A4" s="7"/>
      <c r="B4" s="12" t="s">
        <v>20</v>
      </c>
      <c r="C4" s="54">
        <f t="shared" ref="C4:Q4" si="1">+S4</f>
        <v>27064119.68</v>
      </c>
      <c r="D4" s="54">
        <f t="shared" si="1"/>
        <v>29949171.39</v>
      </c>
      <c r="E4" s="54">
        <f t="shared" si="1"/>
        <v>36772155.62</v>
      </c>
      <c r="F4" s="54">
        <f t="shared" si="1"/>
        <v>23253094.62</v>
      </c>
      <c r="G4" s="54">
        <f t="shared" si="1"/>
        <v>20661780.05</v>
      </c>
      <c r="H4" s="54">
        <f t="shared" si="1"/>
        <v>13085529.54</v>
      </c>
      <c r="I4" s="54">
        <f t="shared" si="1"/>
        <v>10872243.04</v>
      </c>
      <c r="J4" s="54">
        <f t="shared" si="1"/>
        <v>14461733.06</v>
      </c>
      <c r="K4" s="54">
        <f t="shared" si="1"/>
        <v>176245.9553</v>
      </c>
      <c r="L4" s="54">
        <f t="shared" si="1"/>
        <v>477007.9937</v>
      </c>
      <c r="M4" s="54">
        <f t="shared" si="1"/>
        <v>14899622.44</v>
      </c>
      <c r="N4" s="54">
        <f t="shared" si="1"/>
        <v>4091252.089</v>
      </c>
      <c r="O4" s="54">
        <f t="shared" si="1"/>
        <v>17599238.12</v>
      </c>
      <c r="P4" s="54">
        <f t="shared" si="1"/>
        <v>9226244.307</v>
      </c>
      <c r="Q4" s="54">
        <f t="shared" si="1"/>
        <v>222589437.9</v>
      </c>
      <c r="S4" s="58">
        <v>2.7064119677720003E7</v>
      </c>
      <c r="T4" s="58">
        <v>2.994917138719E7</v>
      </c>
      <c r="U4" s="58">
        <v>3.677215561747E7</v>
      </c>
      <c r="V4" s="58">
        <v>2.32530946158E7</v>
      </c>
      <c r="W4" s="58">
        <v>2.066178004823E7</v>
      </c>
      <c r="X4" s="58">
        <v>1.3085529541620001E7</v>
      </c>
      <c r="Y4" s="58">
        <v>1.087224304234E7</v>
      </c>
      <c r="Z4" s="58">
        <v>1.4461733063040001E7</v>
      </c>
      <c r="AA4" s="58">
        <v>176245.95526</v>
      </c>
      <c r="AB4" s="58">
        <v>477007.99367</v>
      </c>
      <c r="AC4" s="58">
        <v>1.489962244089E7</v>
      </c>
      <c r="AD4" s="58">
        <v>4091252.08889</v>
      </c>
      <c r="AE4" s="58">
        <v>1.7599238124479998E7</v>
      </c>
      <c r="AF4" s="58">
        <v>9226244.306540001</v>
      </c>
      <c r="AG4" s="58">
        <v>2.2258943790314E8</v>
      </c>
    </row>
    <row r="5" ht="18.0" customHeight="1">
      <c r="A5" s="7"/>
      <c r="B5" s="12" t="s">
        <v>21</v>
      </c>
      <c r="C5" s="14">
        <f t="shared" ref="C5:Q5" si="2">C6+C8-(C7*0.4)-(C9*0.3)</f>
        <v>5645466.496</v>
      </c>
      <c r="D5" s="14">
        <f t="shared" si="2"/>
        <v>7569446.629</v>
      </c>
      <c r="E5" s="14">
        <f t="shared" si="2"/>
        <v>7376512.685</v>
      </c>
      <c r="F5" s="14">
        <f t="shared" si="2"/>
        <v>4414975.751</v>
      </c>
      <c r="G5" s="14">
        <f t="shared" si="2"/>
        <v>4120739.782</v>
      </c>
      <c r="H5" s="14">
        <f t="shared" si="2"/>
        <v>1632315.288</v>
      </c>
      <c r="I5" s="14">
        <f t="shared" si="2"/>
        <v>1817048.414</v>
      </c>
      <c r="J5" s="14">
        <f t="shared" si="2"/>
        <v>2238197.193</v>
      </c>
      <c r="K5" s="14">
        <f t="shared" si="2"/>
        <v>44314.57431</v>
      </c>
      <c r="L5" s="14">
        <f t="shared" si="2"/>
        <v>106028.5842</v>
      </c>
      <c r="M5" s="14">
        <f t="shared" si="2"/>
        <v>2216890.048</v>
      </c>
      <c r="N5" s="14">
        <f t="shared" si="2"/>
        <v>599126.3006</v>
      </c>
      <c r="O5" s="14">
        <f t="shared" si="2"/>
        <v>2172034.486</v>
      </c>
      <c r="P5" s="14">
        <f t="shared" si="2"/>
        <v>542358.472</v>
      </c>
      <c r="Q5" s="15">
        <f t="shared" si="2"/>
        <v>40495454.7</v>
      </c>
      <c r="S5" s="59">
        <v>2951353.8549099998</v>
      </c>
      <c r="T5" s="59">
        <v>4758515.2057799995</v>
      </c>
      <c r="U5" s="59">
        <v>3257009.4879</v>
      </c>
      <c r="V5" s="59">
        <v>2315159.12044</v>
      </c>
      <c r="W5" s="59">
        <v>2301570.57141</v>
      </c>
      <c r="X5" s="59">
        <v>1169669.51946</v>
      </c>
      <c r="Y5" s="59">
        <v>923809.5694400001</v>
      </c>
      <c r="Z5" s="59">
        <v>683624.37887</v>
      </c>
      <c r="AA5" s="59">
        <v>57766.41716</v>
      </c>
      <c r="AB5" s="59">
        <v>50525.11004</v>
      </c>
      <c r="AC5" s="59">
        <v>769235.08363</v>
      </c>
      <c r="AD5" s="59">
        <v>210787.01629</v>
      </c>
      <c r="AE5" s="59">
        <v>1118881.21725</v>
      </c>
      <c r="AF5" s="59">
        <v>614526.88936</v>
      </c>
      <c r="AG5" s="59">
        <v>2.118243344194E7</v>
      </c>
    </row>
    <row r="6" ht="18.0" customHeight="1">
      <c r="A6" s="7"/>
      <c r="B6" s="17" t="s">
        <v>22</v>
      </c>
      <c r="C6" s="18">
        <f t="shared" ref="C6:Q6" si="3">+S5</f>
        <v>2951353.855</v>
      </c>
      <c r="D6" s="18">
        <f t="shared" si="3"/>
        <v>4758515.206</v>
      </c>
      <c r="E6" s="18">
        <f t="shared" si="3"/>
        <v>3257009.488</v>
      </c>
      <c r="F6" s="18">
        <f t="shared" si="3"/>
        <v>2315159.12</v>
      </c>
      <c r="G6" s="18">
        <f t="shared" si="3"/>
        <v>2301570.571</v>
      </c>
      <c r="H6" s="18">
        <f t="shared" si="3"/>
        <v>1169669.519</v>
      </c>
      <c r="I6" s="18">
        <f t="shared" si="3"/>
        <v>923809.5694</v>
      </c>
      <c r="J6" s="18">
        <f t="shared" si="3"/>
        <v>683624.3789</v>
      </c>
      <c r="K6" s="18">
        <f t="shared" si="3"/>
        <v>57766.41716</v>
      </c>
      <c r="L6" s="18">
        <f t="shared" si="3"/>
        <v>50525.11004</v>
      </c>
      <c r="M6" s="18">
        <f t="shared" si="3"/>
        <v>769235.0836</v>
      </c>
      <c r="N6" s="18">
        <f t="shared" si="3"/>
        <v>210787.0163</v>
      </c>
      <c r="O6" s="18">
        <f t="shared" si="3"/>
        <v>1118881.217</v>
      </c>
      <c r="P6" s="18">
        <f t="shared" si="3"/>
        <v>614526.8894</v>
      </c>
      <c r="Q6" s="18">
        <f t="shared" si="3"/>
        <v>21182433.44</v>
      </c>
      <c r="S6" s="60">
        <v>2022218.88665</v>
      </c>
      <c r="T6" s="60">
        <v>2376434.3776</v>
      </c>
      <c r="U6" s="60">
        <v>1408902.8925899998</v>
      </c>
      <c r="V6" s="60">
        <v>875961.78838</v>
      </c>
      <c r="W6" s="60">
        <v>1077094.4266199998</v>
      </c>
      <c r="X6" s="60">
        <v>625567.40235</v>
      </c>
      <c r="Y6" s="60">
        <v>368627.70807</v>
      </c>
      <c r="Z6" s="60">
        <v>497677.46024</v>
      </c>
      <c r="AA6" s="60">
        <v>44858.52894</v>
      </c>
      <c r="AB6" s="60">
        <v>39758.96116</v>
      </c>
      <c r="AC6" s="60">
        <v>333288.89476999996</v>
      </c>
      <c r="AD6" s="60">
        <v>130369.02957</v>
      </c>
      <c r="AE6" s="60">
        <v>651836.44265</v>
      </c>
      <c r="AF6" s="60">
        <v>256120.14866</v>
      </c>
      <c r="AG6" s="60">
        <v>1.070871694825E7</v>
      </c>
    </row>
    <row r="7" ht="18.0" customHeight="1">
      <c r="A7" s="7"/>
      <c r="B7" s="19" t="s">
        <v>23</v>
      </c>
      <c r="C7" s="18">
        <f t="shared" ref="C7:Q7" si="4">+S6</f>
        <v>2022218.887</v>
      </c>
      <c r="D7" s="18">
        <f t="shared" si="4"/>
        <v>2376434.378</v>
      </c>
      <c r="E7" s="18">
        <f t="shared" si="4"/>
        <v>1408902.893</v>
      </c>
      <c r="F7" s="18">
        <f t="shared" si="4"/>
        <v>875961.7884</v>
      </c>
      <c r="G7" s="18">
        <f t="shared" si="4"/>
        <v>1077094.427</v>
      </c>
      <c r="H7" s="18">
        <f t="shared" si="4"/>
        <v>625567.4024</v>
      </c>
      <c r="I7" s="18">
        <f t="shared" si="4"/>
        <v>368627.7081</v>
      </c>
      <c r="J7" s="18">
        <f t="shared" si="4"/>
        <v>497677.4602</v>
      </c>
      <c r="K7" s="18">
        <f t="shared" si="4"/>
        <v>44858.52894</v>
      </c>
      <c r="L7" s="18">
        <f t="shared" si="4"/>
        <v>39758.96116</v>
      </c>
      <c r="M7" s="18">
        <f t="shared" si="4"/>
        <v>333288.8948</v>
      </c>
      <c r="N7" s="18">
        <f t="shared" si="4"/>
        <v>130369.0296</v>
      </c>
      <c r="O7" s="18">
        <f t="shared" si="4"/>
        <v>651836.4427</v>
      </c>
      <c r="P7" s="18">
        <f t="shared" si="4"/>
        <v>256120.1487</v>
      </c>
      <c r="Q7" s="18">
        <f t="shared" si="4"/>
        <v>10708716.95</v>
      </c>
      <c r="S7" s="59">
        <v>3837777.5744000003</v>
      </c>
      <c r="T7" s="59">
        <v>4413322.64519</v>
      </c>
      <c r="U7" s="59">
        <v>5230678.52004</v>
      </c>
      <c r="V7" s="59">
        <v>2894722.7455300004</v>
      </c>
      <c r="W7" s="59">
        <v>2467059.53491</v>
      </c>
      <c r="X7" s="59">
        <v>830194.60488</v>
      </c>
      <c r="Y7" s="59">
        <v>1143130.8875499999</v>
      </c>
      <c r="Z7" s="59">
        <v>1826648.3941900001</v>
      </c>
      <c r="AA7" s="59">
        <v>6346.92094</v>
      </c>
      <c r="AB7" s="59">
        <v>93473.62673</v>
      </c>
      <c r="AC7" s="59">
        <v>1692765.94932</v>
      </c>
      <c r="AD7" s="59">
        <v>518425.58281</v>
      </c>
      <c r="AE7" s="59">
        <v>1498291.88665</v>
      </c>
      <c r="AF7" s="59">
        <v>43046.00925</v>
      </c>
      <c r="AG7" s="59">
        <v>2.649588488239E7</v>
      </c>
    </row>
    <row r="8" ht="18.0" customHeight="1">
      <c r="A8" s="7"/>
      <c r="B8" s="17" t="s">
        <v>24</v>
      </c>
      <c r="C8" s="18">
        <f t="shared" ref="C8:Q8" si="5">+S7</f>
        <v>3837777.574</v>
      </c>
      <c r="D8" s="18">
        <f t="shared" si="5"/>
        <v>4413322.645</v>
      </c>
      <c r="E8" s="18">
        <f t="shared" si="5"/>
        <v>5230678.52</v>
      </c>
      <c r="F8" s="18">
        <f t="shared" si="5"/>
        <v>2894722.746</v>
      </c>
      <c r="G8" s="18">
        <f t="shared" si="5"/>
        <v>2467059.535</v>
      </c>
      <c r="H8" s="18">
        <f t="shared" si="5"/>
        <v>830194.6049</v>
      </c>
      <c r="I8" s="18">
        <f t="shared" si="5"/>
        <v>1143130.888</v>
      </c>
      <c r="J8" s="18">
        <f t="shared" si="5"/>
        <v>1826648.394</v>
      </c>
      <c r="K8" s="18">
        <f t="shared" si="5"/>
        <v>6346.92094</v>
      </c>
      <c r="L8" s="18">
        <f t="shared" si="5"/>
        <v>93473.62673</v>
      </c>
      <c r="M8" s="18">
        <f t="shared" si="5"/>
        <v>1692765.949</v>
      </c>
      <c r="N8" s="18">
        <f t="shared" si="5"/>
        <v>518425.5828</v>
      </c>
      <c r="O8" s="18">
        <f t="shared" si="5"/>
        <v>1498291.887</v>
      </c>
      <c r="P8" s="18">
        <f t="shared" si="5"/>
        <v>43046.00925</v>
      </c>
      <c r="Q8" s="18">
        <f t="shared" si="5"/>
        <v>26495884.88</v>
      </c>
      <c r="S8" s="60">
        <v>1115924.59621</v>
      </c>
      <c r="T8" s="60">
        <v>2172724.90248</v>
      </c>
      <c r="U8" s="60">
        <v>1825380.5530599998</v>
      </c>
      <c r="V8" s="60">
        <v>1481737.9974</v>
      </c>
      <c r="W8" s="60">
        <v>723508.51226</v>
      </c>
      <c r="X8" s="60">
        <v>391072.91747000004</v>
      </c>
      <c r="Y8" s="60">
        <v>341469.86426999996</v>
      </c>
      <c r="Z8" s="60">
        <v>243348.65459999998</v>
      </c>
      <c r="AA8" s="60">
        <v>6184.50738</v>
      </c>
      <c r="AB8" s="60">
        <v>73555.22704000001</v>
      </c>
      <c r="AC8" s="60">
        <v>372651.42242</v>
      </c>
      <c r="AD8" s="60">
        <v>259795.62233</v>
      </c>
      <c r="AE8" s="60">
        <v>614680.13562</v>
      </c>
      <c r="AF8" s="60">
        <v>42554.556990000005</v>
      </c>
      <c r="AG8" s="60">
        <v>9664589.469530001</v>
      </c>
    </row>
    <row r="9" ht="18.0" customHeight="1">
      <c r="A9" s="7"/>
      <c r="B9" s="19" t="s">
        <v>25</v>
      </c>
      <c r="C9" s="18">
        <f t="shared" ref="C9:Q9" si="6">+S8</f>
        <v>1115924.596</v>
      </c>
      <c r="D9" s="18">
        <f t="shared" si="6"/>
        <v>2172724.902</v>
      </c>
      <c r="E9" s="18">
        <f t="shared" si="6"/>
        <v>1825380.553</v>
      </c>
      <c r="F9" s="18">
        <f t="shared" si="6"/>
        <v>1481737.997</v>
      </c>
      <c r="G9" s="18">
        <f t="shared" si="6"/>
        <v>723508.5123</v>
      </c>
      <c r="H9" s="18">
        <f t="shared" si="6"/>
        <v>391072.9175</v>
      </c>
      <c r="I9" s="18">
        <f t="shared" si="6"/>
        <v>341469.8643</v>
      </c>
      <c r="J9" s="18">
        <f t="shared" si="6"/>
        <v>243348.6546</v>
      </c>
      <c r="K9" s="18">
        <f t="shared" si="6"/>
        <v>6184.50738</v>
      </c>
      <c r="L9" s="18">
        <f t="shared" si="6"/>
        <v>73555.22704</v>
      </c>
      <c r="M9" s="18">
        <f t="shared" si="6"/>
        <v>372651.4224</v>
      </c>
      <c r="N9" s="18">
        <f t="shared" si="6"/>
        <v>259795.6223</v>
      </c>
      <c r="O9" s="18">
        <f t="shared" si="6"/>
        <v>614680.1356</v>
      </c>
      <c r="P9" s="18">
        <f t="shared" si="6"/>
        <v>42554.55699</v>
      </c>
      <c r="Q9" s="18">
        <f t="shared" si="6"/>
        <v>9664589.47</v>
      </c>
      <c r="S9" s="60">
        <v>4296125.42697</v>
      </c>
      <c r="T9" s="60">
        <v>3988409.2621799996</v>
      </c>
      <c r="U9" s="60">
        <v>4891606.59154</v>
      </c>
      <c r="V9" s="60">
        <v>4366577.36876</v>
      </c>
      <c r="W9" s="60">
        <v>3311790.67771</v>
      </c>
      <c r="X9" s="60">
        <v>1702706.23522</v>
      </c>
      <c r="Y9" s="60">
        <v>1165491.8703800002</v>
      </c>
      <c r="Z9" s="60">
        <v>7736.02308</v>
      </c>
      <c r="AA9" s="60">
        <v>28074.92715</v>
      </c>
      <c r="AB9" s="60">
        <v>7660.12867</v>
      </c>
      <c r="AC9" s="60">
        <v>529354.01675</v>
      </c>
      <c r="AD9" s="60">
        <v>504264.71658999997</v>
      </c>
      <c r="AE9" s="60">
        <v>2783519.39398</v>
      </c>
      <c r="AF9" s="60">
        <v>21313.92029</v>
      </c>
      <c r="AG9" s="60">
        <v>2.7604630559270002E7</v>
      </c>
    </row>
    <row r="10" ht="18.0" customHeight="1">
      <c r="A10" s="7"/>
      <c r="B10" s="12" t="s">
        <v>26</v>
      </c>
      <c r="C10" s="14">
        <f t="shared" ref="C10:Q10" si="7">SUM(C11:C13)</f>
        <v>11177618.64</v>
      </c>
      <c r="D10" s="14">
        <f t="shared" si="7"/>
        <v>12240192.86</v>
      </c>
      <c r="E10" s="14">
        <f t="shared" si="7"/>
        <v>14486059.66</v>
      </c>
      <c r="F10" s="14">
        <f t="shared" si="7"/>
        <v>8753962.717</v>
      </c>
      <c r="G10" s="14">
        <f t="shared" si="7"/>
        <v>7715614.801</v>
      </c>
      <c r="H10" s="14">
        <f t="shared" si="7"/>
        <v>3911767.255</v>
      </c>
      <c r="I10" s="14">
        <f t="shared" si="7"/>
        <v>2815357.76</v>
      </c>
      <c r="J10" s="14">
        <f t="shared" si="7"/>
        <v>3198659.529</v>
      </c>
      <c r="K10" s="14">
        <f t="shared" si="7"/>
        <v>45565.64453</v>
      </c>
      <c r="L10" s="14">
        <f t="shared" si="7"/>
        <v>9269.70582</v>
      </c>
      <c r="M10" s="14">
        <f t="shared" si="7"/>
        <v>4484400.92</v>
      </c>
      <c r="N10" s="14">
        <f t="shared" si="7"/>
        <v>960640.9902</v>
      </c>
      <c r="O10" s="14">
        <f t="shared" si="7"/>
        <v>4921177.834</v>
      </c>
      <c r="P10" s="14">
        <f t="shared" si="7"/>
        <v>2000826.602</v>
      </c>
      <c r="Q10" s="15">
        <f t="shared" si="7"/>
        <v>76721114.93</v>
      </c>
      <c r="S10" s="60">
        <v>6870808.05394</v>
      </c>
      <c r="T10" s="60">
        <v>8249934.87582</v>
      </c>
      <c r="U10" s="60">
        <v>9565382.09322</v>
      </c>
      <c r="V10" s="60">
        <v>4379850.30854</v>
      </c>
      <c r="W10" s="60">
        <v>4398799.5014700005</v>
      </c>
      <c r="X10" s="60">
        <v>2206914.1715100002</v>
      </c>
      <c r="Y10" s="60">
        <v>1644774.7450599999</v>
      </c>
      <c r="Z10" s="60">
        <v>3188147.3865799997</v>
      </c>
      <c r="AA10" s="60">
        <v>17490.71738</v>
      </c>
      <c r="AB10" s="60">
        <v>1609.5771499999998</v>
      </c>
      <c r="AC10" s="60">
        <v>3953590.2170300004</v>
      </c>
      <c r="AD10" s="60">
        <v>453670.90611000004</v>
      </c>
      <c r="AE10" s="60">
        <v>2135427.91179</v>
      </c>
      <c r="AF10" s="60">
        <v>1975423.81621</v>
      </c>
      <c r="AG10" s="60">
        <v>4.904182428181E7</v>
      </c>
    </row>
    <row r="11" ht="18.0" customHeight="1">
      <c r="A11" s="7"/>
      <c r="B11" s="17" t="s">
        <v>27</v>
      </c>
      <c r="C11" s="18">
        <f t="shared" ref="C11:Q11" si="8">+S9</f>
        <v>4296125.427</v>
      </c>
      <c r="D11" s="18">
        <f t="shared" si="8"/>
        <v>3988409.262</v>
      </c>
      <c r="E11" s="18">
        <f t="shared" si="8"/>
        <v>4891606.592</v>
      </c>
      <c r="F11" s="18">
        <f t="shared" si="8"/>
        <v>4366577.369</v>
      </c>
      <c r="G11" s="18">
        <f t="shared" si="8"/>
        <v>3311790.678</v>
      </c>
      <c r="H11" s="18">
        <f t="shared" si="8"/>
        <v>1702706.235</v>
      </c>
      <c r="I11" s="18">
        <f t="shared" si="8"/>
        <v>1165491.87</v>
      </c>
      <c r="J11" s="18">
        <f t="shared" si="8"/>
        <v>7736.02308</v>
      </c>
      <c r="K11" s="18">
        <f t="shared" si="8"/>
        <v>28074.92715</v>
      </c>
      <c r="L11" s="18">
        <f t="shared" si="8"/>
        <v>7660.12867</v>
      </c>
      <c r="M11" s="18">
        <f t="shared" si="8"/>
        <v>529354.0168</v>
      </c>
      <c r="N11" s="18">
        <f t="shared" si="8"/>
        <v>504264.7166</v>
      </c>
      <c r="O11" s="18">
        <f t="shared" si="8"/>
        <v>2783519.394</v>
      </c>
      <c r="P11" s="18">
        <f t="shared" si="8"/>
        <v>21313.92029</v>
      </c>
      <c r="Q11" s="18">
        <f t="shared" si="8"/>
        <v>27604630.56</v>
      </c>
      <c r="S11" s="60">
        <v>10685.16351</v>
      </c>
      <c r="T11" s="60">
        <v>1848.7223000000001</v>
      </c>
      <c r="U11" s="60">
        <v>29070.97714</v>
      </c>
      <c r="V11" s="60">
        <v>7535.0396200000005</v>
      </c>
      <c r="W11" s="60">
        <v>5024.62162</v>
      </c>
      <c r="X11" s="60">
        <v>2146.84858</v>
      </c>
      <c r="Y11" s="60">
        <v>5091.144139999999</v>
      </c>
      <c r="Z11" s="60">
        <v>2776.11979</v>
      </c>
      <c r="AA11" s="60">
        <v>0.0</v>
      </c>
      <c r="AB11" s="60">
        <v>0.0</v>
      </c>
      <c r="AC11" s="60">
        <v>1456.68621</v>
      </c>
      <c r="AD11" s="60">
        <v>2705.3675099999996</v>
      </c>
      <c r="AE11" s="60">
        <v>2230.52864</v>
      </c>
      <c r="AF11" s="60">
        <v>4088.8657799999996</v>
      </c>
      <c r="AG11" s="60">
        <v>74660.08484000001</v>
      </c>
    </row>
    <row r="12" ht="18.0" customHeight="1">
      <c r="A12" s="7"/>
      <c r="B12" s="17" t="s">
        <v>28</v>
      </c>
      <c r="C12" s="18">
        <f t="shared" ref="C12:Q12" si="9">+S10</f>
        <v>6870808.054</v>
      </c>
      <c r="D12" s="18">
        <f t="shared" si="9"/>
        <v>8249934.876</v>
      </c>
      <c r="E12" s="18">
        <f t="shared" si="9"/>
        <v>9565382.093</v>
      </c>
      <c r="F12" s="18">
        <f t="shared" si="9"/>
        <v>4379850.309</v>
      </c>
      <c r="G12" s="18">
        <f t="shared" si="9"/>
        <v>4398799.501</v>
      </c>
      <c r="H12" s="18">
        <f t="shared" si="9"/>
        <v>2206914.172</v>
      </c>
      <c r="I12" s="18">
        <f t="shared" si="9"/>
        <v>1644774.745</v>
      </c>
      <c r="J12" s="18">
        <f t="shared" si="9"/>
        <v>3188147.387</v>
      </c>
      <c r="K12" s="18">
        <f t="shared" si="9"/>
        <v>17490.71738</v>
      </c>
      <c r="L12" s="18">
        <f t="shared" si="9"/>
        <v>1609.57715</v>
      </c>
      <c r="M12" s="18">
        <f t="shared" si="9"/>
        <v>3953590.217</v>
      </c>
      <c r="N12" s="18">
        <f t="shared" si="9"/>
        <v>453670.9061</v>
      </c>
      <c r="O12" s="18">
        <f t="shared" si="9"/>
        <v>2135427.912</v>
      </c>
      <c r="P12" s="18">
        <f t="shared" si="9"/>
        <v>1975423.816</v>
      </c>
      <c r="Q12" s="18">
        <f t="shared" si="9"/>
        <v>49041824.28</v>
      </c>
    </row>
    <row r="13" ht="20.25" customHeight="1">
      <c r="A13" s="7"/>
      <c r="B13" s="17" t="s">
        <v>79</v>
      </c>
      <c r="C13" s="18">
        <f t="shared" ref="C13:Q13" si="10">+S11</f>
        <v>10685.16351</v>
      </c>
      <c r="D13" s="18">
        <f t="shared" si="10"/>
        <v>1848.7223</v>
      </c>
      <c r="E13" s="18">
        <f t="shared" si="10"/>
        <v>29070.97714</v>
      </c>
      <c r="F13" s="18">
        <f t="shared" si="10"/>
        <v>7535.03962</v>
      </c>
      <c r="G13" s="18">
        <f t="shared" si="10"/>
        <v>5024.62162</v>
      </c>
      <c r="H13" s="18">
        <f t="shared" si="10"/>
        <v>2146.84858</v>
      </c>
      <c r="I13" s="18">
        <f t="shared" si="10"/>
        <v>5091.14414</v>
      </c>
      <c r="J13" s="18">
        <f t="shared" si="10"/>
        <v>2776.11979</v>
      </c>
      <c r="K13" s="18">
        <f t="shared" si="10"/>
        <v>0</v>
      </c>
      <c r="L13" s="18">
        <f t="shared" si="10"/>
        <v>0</v>
      </c>
      <c r="M13" s="18">
        <f t="shared" si="10"/>
        <v>1456.68621</v>
      </c>
      <c r="N13" s="18">
        <f t="shared" si="10"/>
        <v>2705.36751</v>
      </c>
      <c r="O13" s="18">
        <f t="shared" si="10"/>
        <v>2230.52864</v>
      </c>
      <c r="P13" s="18">
        <f t="shared" si="10"/>
        <v>4088.86578</v>
      </c>
      <c r="Q13" s="18">
        <f t="shared" si="10"/>
        <v>74660.08484</v>
      </c>
    </row>
    <row r="14" ht="9.7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ht="30.0" customHeight="1">
      <c r="B15" s="10" t="s">
        <v>30</v>
      </c>
      <c r="C15" s="10" t="str">
        <f t="shared" ref="C15:Q15" si="11">C3</f>
        <v>BNB</v>
      </c>
      <c r="D15" s="10" t="str">
        <f t="shared" si="11"/>
        <v>BUN</v>
      </c>
      <c r="E15" s="10" t="str">
        <f t="shared" si="11"/>
        <v>BME</v>
      </c>
      <c r="F15" s="10" t="str">
        <f t="shared" si="11"/>
        <v>BIS</v>
      </c>
      <c r="G15" s="10" t="str">
        <f t="shared" si="11"/>
        <v>BCR</v>
      </c>
      <c r="H15" s="10" t="str">
        <f t="shared" si="11"/>
        <v>BGA</v>
      </c>
      <c r="I15" s="10" t="str">
        <f t="shared" si="11"/>
        <v>BEC</v>
      </c>
      <c r="J15" s="10" t="str">
        <f t="shared" si="11"/>
        <v>BSO</v>
      </c>
      <c r="K15" s="10" t="str">
        <f t="shared" si="11"/>
        <v>BNA</v>
      </c>
      <c r="L15" s="10" t="str">
        <f t="shared" si="11"/>
        <v>BDB</v>
      </c>
      <c r="M15" s="10" t="str">
        <f t="shared" si="11"/>
        <v>BIE</v>
      </c>
      <c r="N15" s="10" t="str">
        <f t="shared" si="11"/>
        <v>BFO</v>
      </c>
      <c r="O15" s="10" t="str">
        <f t="shared" si="11"/>
        <v>BFS</v>
      </c>
      <c r="P15" s="10" t="str">
        <f t="shared" si="11"/>
        <v>BPR</v>
      </c>
      <c r="Q15" s="23" t="str">
        <f t="shared" si="11"/>
        <v>SISTEMA BMU
</v>
      </c>
    </row>
    <row r="16" ht="19.5" customHeight="1">
      <c r="B16" s="19" t="s">
        <v>80</v>
      </c>
      <c r="C16" s="24">
        <v>0.029</v>
      </c>
      <c r="D16" s="24">
        <v>0.029</v>
      </c>
      <c r="E16" s="24">
        <v>0.029</v>
      </c>
      <c r="F16" s="24">
        <v>0.029</v>
      </c>
      <c r="G16" s="24">
        <v>0.029</v>
      </c>
      <c r="H16" s="24">
        <v>0.029</v>
      </c>
      <c r="I16" s="24">
        <v>0.029</v>
      </c>
      <c r="J16" s="24">
        <v>0.029</v>
      </c>
      <c r="K16" s="24">
        <v>0.029</v>
      </c>
      <c r="L16" s="24">
        <v>0.029</v>
      </c>
      <c r="M16" s="24">
        <v>0.029</v>
      </c>
      <c r="N16" s="24">
        <v>0.029</v>
      </c>
      <c r="O16" s="24">
        <v>0.029</v>
      </c>
      <c r="P16" s="24">
        <v>0.029</v>
      </c>
      <c r="Q16" s="25">
        <v>0.029</v>
      </c>
    </row>
    <row r="17" ht="19.5" customHeight="1">
      <c r="B17" s="26" t="s">
        <v>32</v>
      </c>
      <c r="C17" s="27">
        <f t="shared" ref="C17:Q17" si="12">C16*C10</f>
        <v>324150.9407</v>
      </c>
      <c r="D17" s="27">
        <f t="shared" si="12"/>
        <v>354965.5929</v>
      </c>
      <c r="E17" s="27">
        <f t="shared" si="12"/>
        <v>420095.7302</v>
      </c>
      <c r="F17" s="27">
        <f t="shared" si="12"/>
        <v>253864.9188</v>
      </c>
      <c r="G17" s="27">
        <f t="shared" si="12"/>
        <v>223752.8292</v>
      </c>
      <c r="H17" s="27">
        <f t="shared" si="12"/>
        <v>113441.2504</v>
      </c>
      <c r="I17" s="27">
        <f t="shared" si="12"/>
        <v>81645.37503</v>
      </c>
      <c r="J17" s="27">
        <f t="shared" si="12"/>
        <v>92761.12635</v>
      </c>
      <c r="K17" s="27">
        <f t="shared" si="12"/>
        <v>1321.403691</v>
      </c>
      <c r="L17" s="27">
        <f t="shared" si="12"/>
        <v>268.8214688</v>
      </c>
      <c r="M17" s="27">
        <f t="shared" si="12"/>
        <v>130047.6267</v>
      </c>
      <c r="N17" s="27">
        <f t="shared" si="12"/>
        <v>27858.58872</v>
      </c>
      <c r="O17" s="27">
        <f t="shared" si="12"/>
        <v>142714.1572</v>
      </c>
      <c r="P17" s="27">
        <f t="shared" si="12"/>
        <v>58023.97147</v>
      </c>
      <c r="Q17" s="28">
        <f t="shared" si="12"/>
        <v>2224912.333</v>
      </c>
    </row>
    <row r="18" ht="29.25" customHeight="1">
      <c r="B18" s="29" t="s">
        <v>81</v>
      </c>
      <c r="C18" s="30">
        <v>0.7</v>
      </c>
      <c r="D18" s="30">
        <v>0.7</v>
      </c>
      <c r="E18" s="30">
        <v>0.7</v>
      </c>
      <c r="F18" s="30">
        <v>0.7</v>
      </c>
      <c r="G18" s="30">
        <v>0.7</v>
      </c>
      <c r="H18" s="30">
        <v>0.7</v>
      </c>
      <c r="I18" s="30">
        <v>0.7</v>
      </c>
      <c r="J18" s="30">
        <v>0.7</v>
      </c>
      <c r="K18" s="30">
        <v>0.7</v>
      </c>
      <c r="L18" s="30">
        <v>0.7</v>
      </c>
      <c r="M18" s="30">
        <v>0.7</v>
      </c>
      <c r="N18" s="30">
        <v>0.7</v>
      </c>
      <c r="O18" s="30">
        <v>0.7</v>
      </c>
      <c r="P18" s="30">
        <v>0.7</v>
      </c>
      <c r="Q18" s="31">
        <v>0.7</v>
      </c>
    </row>
    <row r="19" ht="21.0" customHeight="1">
      <c r="B19" s="26" t="s">
        <v>34</v>
      </c>
      <c r="C19" s="27">
        <f t="shared" ref="C19:Q19" si="13">C9*C18</f>
        <v>781147.2173</v>
      </c>
      <c r="D19" s="27">
        <f t="shared" si="13"/>
        <v>1520907.432</v>
      </c>
      <c r="E19" s="27">
        <f t="shared" si="13"/>
        <v>1277766.387</v>
      </c>
      <c r="F19" s="27">
        <f t="shared" si="13"/>
        <v>1037216.598</v>
      </c>
      <c r="G19" s="27">
        <f t="shared" si="13"/>
        <v>506455.9586</v>
      </c>
      <c r="H19" s="27">
        <f t="shared" si="13"/>
        <v>273751.0422</v>
      </c>
      <c r="I19" s="27">
        <f t="shared" si="13"/>
        <v>239028.905</v>
      </c>
      <c r="J19" s="27">
        <f t="shared" si="13"/>
        <v>170344.0582</v>
      </c>
      <c r="K19" s="27">
        <f t="shared" si="13"/>
        <v>4329.155166</v>
      </c>
      <c r="L19" s="27">
        <f t="shared" si="13"/>
        <v>51488.65893</v>
      </c>
      <c r="M19" s="27">
        <f t="shared" si="13"/>
        <v>260855.9957</v>
      </c>
      <c r="N19" s="27">
        <f t="shared" si="13"/>
        <v>181856.9356</v>
      </c>
      <c r="O19" s="27">
        <f t="shared" si="13"/>
        <v>430276.0949</v>
      </c>
      <c r="P19" s="27">
        <f t="shared" si="13"/>
        <v>29788.18989</v>
      </c>
      <c r="Q19" s="28">
        <f t="shared" si="13"/>
        <v>6765212.629</v>
      </c>
    </row>
    <row r="20" ht="31.5" customHeight="1">
      <c r="B20" s="29" t="s">
        <v>82</v>
      </c>
      <c r="C20" s="24">
        <v>0.047</v>
      </c>
      <c r="D20" s="24">
        <v>0.047</v>
      </c>
      <c r="E20" s="24">
        <v>0.047</v>
      </c>
      <c r="F20" s="24">
        <v>0.047</v>
      </c>
      <c r="G20" s="24">
        <v>0.047</v>
      </c>
      <c r="H20" s="24">
        <v>0.047</v>
      </c>
      <c r="I20" s="24">
        <v>0.047</v>
      </c>
      <c r="J20" s="24">
        <v>0.047</v>
      </c>
      <c r="K20" s="24">
        <v>0.047</v>
      </c>
      <c r="L20" s="24">
        <v>0.047</v>
      </c>
      <c r="M20" s="24">
        <v>0.047</v>
      </c>
      <c r="N20" s="24">
        <v>0.047</v>
      </c>
      <c r="O20" s="24">
        <v>0.047</v>
      </c>
      <c r="P20" s="24">
        <v>0.047</v>
      </c>
      <c r="Q20" s="25">
        <v>0.047</v>
      </c>
      <c r="T20" s="32"/>
    </row>
    <row r="21" ht="20.25" customHeight="1">
      <c r="B21" s="26" t="s">
        <v>36</v>
      </c>
      <c r="C21" s="27">
        <f t="shared" ref="C21:Q21" si="14">C20*C4</f>
        <v>1272013.625</v>
      </c>
      <c r="D21" s="27">
        <f t="shared" si="14"/>
        <v>1407611.055</v>
      </c>
      <c r="E21" s="27">
        <f t="shared" si="14"/>
        <v>1728291.314</v>
      </c>
      <c r="F21" s="27">
        <f t="shared" si="14"/>
        <v>1092895.447</v>
      </c>
      <c r="G21" s="27">
        <f t="shared" si="14"/>
        <v>971103.6623</v>
      </c>
      <c r="H21" s="27">
        <f t="shared" si="14"/>
        <v>615019.8885</v>
      </c>
      <c r="I21" s="27">
        <f t="shared" si="14"/>
        <v>510995.423</v>
      </c>
      <c r="J21" s="27">
        <f t="shared" si="14"/>
        <v>679701.454</v>
      </c>
      <c r="K21" s="27">
        <f t="shared" si="14"/>
        <v>8283.559897</v>
      </c>
      <c r="L21" s="27">
        <f t="shared" si="14"/>
        <v>22419.3757</v>
      </c>
      <c r="M21" s="27">
        <f t="shared" si="14"/>
        <v>700282.2547</v>
      </c>
      <c r="N21" s="27">
        <f t="shared" si="14"/>
        <v>192288.8482</v>
      </c>
      <c r="O21" s="27">
        <f t="shared" si="14"/>
        <v>827164.1919</v>
      </c>
      <c r="P21" s="27">
        <f t="shared" si="14"/>
        <v>433633.4824</v>
      </c>
      <c r="Q21" s="28">
        <f t="shared" si="14"/>
        <v>10461703.58</v>
      </c>
    </row>
    <row r="22" ht="32.25" customHeight="1">
      <c r="B22" s="29" t="s">
        <v>83</v>
      </c>
      <c r="C22" s="33" t="s">
        <v>38</v>
      </c>
      <c r="D22" s="33" t="s">
        <v>38</v>
      </c>
      <c r="E22" s="33" t="s">
        <v>38</v>
      </c>
      <c r="F22" s="33" t="s">
        <v>38</v>
      </c>
      <c r="G22" s="33" t="s">
        <v>38</v>
      </c>
      <c r="H22" s="33" t="s">
        <v>38</v>
      </c>
      <c r="I22" s="33" t="s">
        <v>38</v>
      </c>
      <c r="J22" s="33" t="s">
        <v>38</v>
      </c>
      <c r="K22" s="33" t="s">
        <v>38</v>
      </c>
      <c r="L22" s="33" t="s">
        <v>38</v>
      </c>
      <c r="M22" s="33" t="s">
        <v>38</v>
      </c>
      <c r="N22" s="33" t="s">
        <v>38</v>
      </c>
      <c r="O22" s="33" t="s">
        <v>38</v>
      </c>
      <c r="P22" s="33" t="s">
        <v>38</v>
      </c>
      <c r="Q22" s="33" t="s">
        <v>38</v>
      </c>
    </row>
    <row r="23" ht="13.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ht="42.75" customHeight="1">
      <c r="B24" s="23" t="s">
        <v>39</v>
      </c>
      <c r="C24" s="23" t="str">
        <f t="shared" ref="C24:Q24" si="15">C3</f>
        <v>BNB</v>
      </c>
      <c r="D24" s="23" t="str">
        <f t="shared" si="15"/>
        <v>BUN</v>
      </c>
      <c r="E24" s="23" t="str">
        <f t="shared" si="15"/>
        <v>BME</v>
      </c>
      <c r="F24" s="23" t="str">
        <f t="shared" si="15"/>
        <v>BIS</v>
      </c>
      <c r="G24" s="23" t="str">
        <f t="shared" si="15"/>
        <v>BCR</v>
      </c>
      <c r="H24" s="23" t="str">
        <f t="shared" si="15"/>
        <v>BGA</v>
      </c>
      <c r="I24" s="23" t="str">
        <f t="shared" si="15"/>
        <v>BEC</v>
      </c>
      <c r="J24" s="23" t="str">
        <f t="shared" si="15"/>
        <v>BSO</v>
      </c>
      <c r="K24" s="23" t="str">
        <f t="shared" si="15"/>
        <v>BNA</v>
      </c>
      <c r="L24" s="23" t="str">
        <f t="shared" si="15"/>
        <v>BDB</v>
      </c>
      <c r="M24" s="23" t="str">
        <f t="shared" si="15"/>
        <v>BIE</v>
      </c>
      <c r="N24" s="23" t="str">
        <f t="shared" si="15"/>
        <v>BFO</v>
      </c>
      <c r="O24" s="23" t="str">
        <f t="shared" si="15"/>
        <v>BFS</v>
      </c>
      <c r="P24" s="23" t="str">
        <f t="shared" si="15"/>
        <v>BPR</v>
      </c>
      <c r="Q24" s="23" t="str">
        <f t="shared" si="15"/>
        <v>SISTEMA BMU
</v>
      </c>
    </row>
    <row r="25" ht="29.25" customHeight="1">
      <c r="B25" s="36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</row>
    <row r="26" ht="29.25" customHeight="1">
      <c r="B26" s="39" t="s">
        <v>41</v>
      </c>
      <c r="C26" s="27">
        <f t="shared" ref="C26:Q26" si="16">C5-C21</f>
        <v>4373452.871</v>
      </c>
      <c r="D26" s="27">
        <f t="shared" si="16"/>
        <v>6161835.574</v>
      </c>
      <c r="E26" s="27">
        <f t="shared" si="16"/>
        <v>5648221.371</v>
      </c>
      <c r="F26" s="27">
        <f t="shared" si="16"/>
        <v>3322080.304</v>
      </c>
      <c r="G26" s="27">
        <f t="shared" si="16"/>
        <v>3149636.12</v>
      </c>
      <c r="H26" s="27">
        <f t="shared" si="16"/>
        <v>1017295.4</v>
      </c>
      <c r="I26" s="27">
        <f t="shared" si="16"/>
        <v>1306052.991</v>
      </c>
      <c r="J26" s="27">
        <f t="shared" si="16"/>
        <v>1558495.739</v>
      </c>
      <c r="K26" s="27">
        <f t="shared" si="16"/>
        <v>36031.01441</v>
      </c>
      <c r="L26" s="27">
        <f t="shared" si="16"/>
        <v>83609.20849</v>
      </c>
      <c r="M26" s="27">
        <f t="shared" si="16"/>
        <v>1516607.794</v>
      </c>
      <c r="N26" s="27">
        <f t="shared" si="16"/>
        <v>406837.4524</v>
      </c>
      <c r="O26" s="27">
        <f t="shared" si="16"/>
        <v>1344870.294</v>
      </c>
      <c r="P26" s="27">
        <f t="shared" si="16"/>
        <v>108724.9896</v>
      </c>
      <c r="Q26" s="28">
        <f t="shared" si="16"/>
        <v>30033751.12</v>
      </c>
    </row>
    <row r="27" ht="18.75" customHeight="1">
      <c r="B27" s="40" t="s">
        <v>42</v>
      </c>
      <c r="C27" s="41">
        <f t="shared" ref="C27:Q27" si="17">C26/C17</f>
        <v>13.49202585</v>
      </c>
      <c r="D27" s="41">
        <f t="shared" si="17"/>
        <v>17.35896576</v>
      </c>
      <c r="E27" s="41">
        <f t="shared" si="17"/>
        <v>13.4450816</v>
      </c>
      <c r="F27" s="41">
        <f t="shared" si="17"/>
        <v>13.08601567</v>
      </c>
      <c r="G27" s="41">
        <f t="shared" si="17"/>
        <v>14.07640802</v>
      </c>
      <c r="H27" s="41">
        <f t="shared" si="17"/>
        <v>8.967596849</v>
      </c>
      <c r="I27" s="41">
        <f t="shared" si="17"/>
        <v>15.99665616</v>
      </c>
      <c r="J27" s="41">
        <f t="shared" si="17"/>
        <v>16.80117308</v>
      </c>
      <c r="K27" s="41">
        <f t="shared" si="17"/>
        <v>27.267227</v>
      </c>
      <c r="L27" s="41">
        <f t="shared" si="17"/>
        <v>311.0213216</v>
      </c>
      <c r="M27" s="41">
        <f t="shared" si="17"/>
        <v>11.66194134</v>
      </c>
      <c r="N27" s="41">
        <f t="shared" si="17"/>
        <v>14.6036634</v>
      </c>
      <c r="O27" s="41">
        <f t="shared" si="17"/>
        <v>9.423524062</v>
      </c>
      <c r="P27" s="41">
        <f t="shared" si="17"/>
        <v>1.873794346</v>
      </c>
      <c r="Q27" s="42">
        <f t="shared" si="17"/>
        <v>13.49884698</v>
      </c>
    </row>
    <row r="28" ht="18.75" customHeight="1">
      <c r="B28" s="40" t="s">
        <v>43</v>
      </c>
      <c r="C28" s="41">
        <f t="shared" ref="C28:Q28" si="18">((C26)/C10)*100</f>
        <v>39.12687496</v>
      </c>
      <c r="D28" s="41">
        <f t="shared" si="18"/>
        <v>50.3410007</v>
      </c>
      <c r="E28" s="41">
        <f t="shared" si="18"/>
        <v>38.99073663</v>
      </c>
      <c r="F28" s="41">
        <f t="shared" si="18"/>
        <v>37.94944543</v>
      </c>
      <c r="G28" s="41">
        <f t="shared" si="18"/>
        <v>40.82158326</v>
      </c>
      <c r="H28" s="41">
        <f t="shared" si="18"/>
        <v>26.00603086</v>
      </c>
      <c r="I28" s="41">
        <f t="shared" si="18"/>
        <v>46.39030287</v>
      </c>
      <c r="J28" s="41">
        <f t="shared" si="18"/>
        <v>48.72340192</v>
      </c>
      <c r="K28" s="41">
        <f t="shared" si="18"/>
        <v>79.0749583</v>
      </c>
      <c r="L28" s="41">
        <f t="shared" si="18"/>
        <v>901.9618326</v>
      </c>
      <c r="M28" s="41">
        <f t="shared" si="18"/>
        <v>33.81962988</v>
      </c>
      <c r="N28" s="41">
        <f t="shared" si="18"/>
        <v>42.35062386</v>
      </c>
      <c r="O28" s="41">
        <f t="shared" si="18"/>
        <v>27.32821978</v>
      </c>
      <c r="P28" s="41">
        <f t="shared" si="18"/>
        <v>5.434003602</v>
      </c>
      <c r="Q28" s="42">
        <f t="shared" si="18"/>
        <v>39.14665624</v>
      </c>
    </row>
    <row r="29" ht="29.25" customHeight="1">
      <c r="B29" s="43" t="s">
        <v>44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ht="28.5" customHeight="1">
      <c r="B30" s="39" t="s">
        <v>45</v>
      </c>
      <c r="C30" s="27">
        <f t="shared" ref="C30:Q30" si="19">C6-(0.4*C7)+C19-C21</f>
        <v>1651599.893</v>
      </c>
      <c r="D30" s="27">
        <f t="shared" si="19"/>
        <v>3921237.831</v>
      </c>
      <c r="E30" s="27">
        <f t="shared" si="19"/>
        <v>2242923.404</v>
      </c>
      <c r="F30" s="27">
        <f t="shared" si="19"/>
        <v>1909095.556</v>
      </c>
      <c r="G30" s="27">
        <f t="shared" si="19"/>
        <v>1406085.097</v>
      </c>
      <c r="H30" s="27">
        <f t="shared" si="19"/>
        <v>578173.7123</v>
      </c>
      <c r="I30" s="27">
        <f t="shared" si="19"/>
        <v>504391.9682</v>
      </c>
      <c r="J30" s="27">
        <f t="shared" si="19"/>
        <v>-24804.00097</v>
      </c>
      <c r="K30" s="27">
        <f t="shared" si="19"/>
        <v>35868.60085</v>
      </c>
      <c r="L30" s="27">
        <f t="shared" si="19"/>
        <v>63690.8088</v>
      </c>
      <c r="M30" s="27">
        <f t="shared" si="19"/>
        <v>196493.2667</v>
      </c>
      <c r="N30" s="27">
        <f t="shared" si="19"/>
        <v>148207.4919</v>
      </c>
      <c r="O30" s="27">
        <f t="shared" si="19"/>
        <v>461258.5433</v>
      </c>
      <c r="P30" s="27">
        <f t="shared" si="19"/>
        <v>108233.5374</v>
      </c>
      <c r="Q30" s="28">
        <f t="shared" si="19"/>
        <v>13202455.71</v>
      </c>
    </row>
    <row r="31" ht="18.75" customHeight="1">
      <c r="B31" s="40" t="s">
        <v>42</v>
      </c>
      <c r="C31" s="41">
        <f t="shared" ref="C31:Q31" si="20">C30/C17</f>
        <v>5.095156871</v>
      </c>
      <c r="D31" s="41">
        <f t="shared" si="20"/>
        <v>11.04681104</v>
      </c>
      <c r="E31" s="41">
        <f t="shared" si="20"/>
        <v>5.339076888</v>
      </c>
      <c r="F31" s="41">
        <f t="shared" si="20"/>
        <v>7.520123558</v>
      </c>
      <c r="G31" s="41">
        <f t="shared" si="20"/>
        <v>6.284099745</v>
      </c>
      <c r="H31" s="41">
        <f t="shared" si="20"/>
        <v>5.096679649</v>
      </c>
      <c r="I31" s="41">
        <f t="shared" si="20"/>
        <v>6.177838831</v>
      </c>
      <c r="J31" s="41">
        <f t="shared" si="20"/>
        <v>-0.2673965048</v>
      </c>
      <c r="K31" s="41">
        <f t="shared" si="20"/>
        <v>27.14431713</v>
      </c>
      <c r="L31" s="41">
        <f t="shared" si="20"/>
        <v>236.9260502</v>
      </c>
      <c r="M31" s="41">
        <f t="shared" si="20"/>
        <v>1.510933123</v>
      </c>
      <c r="N31" s="41">
        <f t="shared" si="20"/>
        <v>5.319992819</v>
      </c>
      <c r="O31" s="41">
        <f t="shared" si="20"/>
        <v>3.232044755</v>
      </c>
      <c r="P31" s="41">
        <f t="shared" si="20"/>
        <v>1.865324531</v>
      </c>
      <c r="Q31" s="42">
        <f t="shared" si="20"/>
        <v>5.933921762</v>
      </c>
    </row>
    <row r="32" ht="18.75" customHeight="1">
      <c r="B32" s="40" t="s">
        <v>43</v>
      </c>
      <c r="C32" s="41">
        <f t="shared" ref="C32:Q32" si="21">((C30/C10)*100)</f>
        <v>14.77595493</v>
      </c>
      <c r="D32" s="41">
        <f t="shared" si="21"/>
        <v>32.03575202</v>
      </c>
      <c r="E32" s="41">
        <f t="shared" si="21"/>
        <v>15.48332298</v>
      </c>
      <c r="F32" s="41">
        <f t="shared" si="21"/>
        <v>21.80835832</v>
      </c>
      <c r="G32" s="41">
        <f t="shared" si="21"/>
        <v>18.22388926</v>
      </c>
      <c r="H32" s="41">
        <f t="shared" si="21"/>
        <v>14.78037098</v>
      </c>
      <c r="I32" s="41">
        <f t="shared" si="21"/>
        <v>17.91573261</v>
      </c>
      <c r="J32" s="41">
        <f t="shared" si="21"/>
        <v>-0.7754498639</v>
      </c>
      <c r="K32" s="41">
        <f t="shared" si="21"/>
        <v>78.71851967</v>
      </c>
      <c r="L32" s="41">
        <f t="shared" si="21"/>
        <v>687.0855455</v>
      </c>
      <c r="M32" s="41">
        <f t="shared" si="21"/>
        <v>4.381706056</v>
      </c>
      <c r="N32" s="41">
        <f t="shared" si="21"/>
        <v>15.42797917</v>
      </c>
      <c r="O32" s="41">
        <f t="shared" si="21"/>
        <v>9.37292979</v>
      </c>
      <c r="P32" s="41">
        <f t="shared" si="21"/>
        <v>5.409441141</v>
      </c>
      <c r="Q32" s="42">
        <f t="shared" si="21"/>
        <v>17.20837311</v>
      </c>
    </row>
    <row r="33" ht="22.5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7"/>
    </row>
    <row r="34" ht="33.75" customHeight="1">
      <c r="B34" s="45" t="s">
        <v>46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ht="24.0" customHeight="1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7"/>
    </row>
    <row r="36" ht="14.2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7"/>
    </row>
    <row r="37" ht="14.2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7"/>
    </row>
    <row r="38" ht="14.2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7"/>
    </row>
    <row r="39" ht="14.2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7"/>
    </row>
    <row r="40" ht="14.25" customHeight="1">
      <c r="Q40" s="7"/>
    </row>
    <row r="41" ht="14.25" customHeigh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7"/>
    </row>
    <row r="42" ht="14.25" customHeight="1">
      <c r="Q42" s="7"/>
    </row>
    <row r="43" ht="14.25" customHeight="1">
      <c r="Q43" s="7"/>
    </row>
    <row r="44" ht="14.25" customHeight="1">
      <c r="Q44" s="7"/>
    </row>
    <row r="45" ht="14.25" customHeight="1">
      <c r="Q45" s="7"/>
    </row>
    <row r="46" ht="14.25" customHeight="1">
      <c r="Q46" s="7"/>
    </row>
    <row r="47" ht="14.25" customHeight="1">
      <c r="Q47" s="7"/>
    </row>
    <row r="48" ht="14.25" customHeight="1">
      <c r="Q48" s="7"/>
    </row>
    <row r="49" ht="14.25" customHeight="1">
      <c r="Q49" s="7"/>
    </row>
    <row r="50" ht="14.25" customHeight="1">
      <c r="Q50" s="7"/>
    </row>
    <row r="51" ht="35.25" customHeight="1">
      <c r="Q51" s="7"/>
    </row>
    <row r="52" ht="33.0" customHeight="1">
      <c r="Q52" s="7"/>
    </row>
    <row r="53" ht="36.0" customHeight="1">
      <c r="B53" s="50" t="s">
        <v>47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ht="14.25" customHeight="1">
      <c r="Q54" s="7"/>
    </row>
    <row r="55" ht="14.25" customHeight="1">
      <c r="Q55" s="7"/>
    </row>
    <row r="56" ht="14.25" customHeight="1">
      <c r="Q56" s="7"/>
    </row>
    <row r="57" ht="14.25" customHeight="1">
      <c r="Q57" s="7"/>
    </row>
    <row r="58" ht="14.25" customHeight="1">
      <c r="Q58" s="7"/>
    </row>
    <row r="59" ht="14.25" customHeight="1">
      <c r="Q59" s="7"/>
    </row>
    <row r="60" ht="14.25" customHeight="1">
      <c r="Q60" s="7"/>
    </row>
    <row r="61" ht="14.25" customHeight="1">
      <c r="Q61" s="7"/>
    </row>
    <row r="62" ht="14.25" customHeight="1">
      <c r="Q62" s="7"/>
    </row>
    <row r="63" ht="14.25" customHeight="1">
      <c r="Q63" s="7"/>
    </row>
    <row r="64" ht="14.25" customHeight="1">
      <c r="Q64" s="7"/>
    </row>
    <row r="65" ht="14.25" customHeight="1">
      <c r="Q65" s="7"/>
    </row>
    <row r="66" ht="14.25" customHeight="1">
      <c r="Q66" s="7"/>
    </row>
    <row r="67" ht="14.25" customHeight="1">
      <c r="Q67" s="7"/>
    </row>
    <row r="68" ht="14.25" customHeight="1">
      <c r="Q68" s="7"/>
    </row>
    <row r="69" ht="14.25" customHeight="1">
      <c r="Q69" s="7"/>
    </row>
    <row r="70" ht="14.25" customHeight="1">
      <c r="Q70" s="7"/>
    </row>
    <row r="71" ht="14.25" customHeight="1">
      <c r="Q71" s="7"/>
    </row>
    <row r="72" ht="14.25" customHeight="1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7"/>
    </row>
    <row r="73" ht="14.25" customHeight="1">
      <c r="Q73" s="7"/>
    </row>
    <row r="74" ht="14.25" customHeight="1">
      <c r="Q74" s="7"/>
    </row>
    <row r="75" ht="14.25" customHeight="1">
      <c r="Q75" s="7"/>
    </row>
    <row r="76" ht="14.25" customHeight="1">
      <c r="Q76" s="7"/>
    </row>
    <row r="77" ht="14.25" customHeight="1">
      <c r="Q77" s="7"/>
    </row>
    <row r="78" ht="14.25" customHeight="1">
      <c r="B78" s="51" t="s">
        <v>48</v>
      </c>
      <c r="Q78" s="7"/>
    </row>
    <row r="79" ht="14.25" customHeight="1">
      <c r="Q79" s="7"/>
    </row>
    <row r="80" ht="14.25" customHeight="1">
      <c r="Q80" s="7"/>
    </row>
    <row r="81" ht="14.25" customHeight="1">
      <c r="Q81" s="7"/>
    </row>
    <row r="82" ht="14.25" customHeight="1">
      <c r="Q82" s="7"/>
    </row>
    <row r="83" ht="14.25" customHeight="1">
      <c r="Q83" s="7"/>
    </row>
    <row r="84" ht="14.25" customHeight="1">
      <c r="Q84" s="7"/>
    </row>
    <row r="85" ht="14.25" customHeight="1">
      <c r="Q85" s="7"/>
    </row>
    <row r="86" ht="14.25" customHeight="1">
      <c r="Q86" s="7"/>
    </row>
    <row r="87" ht="14.25" customHeight="1">
      <c r="Q87" s="7"/>
    </row>
    <row r="88" ht="14.25" customHeight="1">
      <c r="Q88" s="7"/>
    </row>
    <row r="89" ht="14.25" customHeight="1">
      <c r="Q89" s="7"/>
    </row>
    <row r="90" ht="14.25" customHeight="1">
      <c r="Q90" s="7"/>
    </row>
    <row r="91" ht="14.25" customHeight="1">
      <c r="Q91" s="7"/>
    </row>
    <row r="92" ht="14.25" customHeight="1">
      <c r="Q92" s="7"/>
    </row>
    <row r="93" ht="14.25" customHeight="1">
      <c r="Q93" s="7"/>
    </row>
    <row r="94" ht="14.25" customHeight="1">
      <c r="Q94" s="7"/>
    </row>
    <row r="95" ht="14.25" customHeight="1">
      <c r="Q95" s="7"/>
    </row>
    <row r="96" ht="14.25" customHeight="1">
      <c r="Q96" s="7"/>
    </row>
    <row r="97" ht="14.25" customHeight="1">
      <c r="Q97" s="7"/>
    </row>
    <row r="98" ht="14.25" customHeight="1">
      <c r="Q98" s="7"/>
    </row>
    <row r="99" ht="14.25" customHeight="1">
      <c r="Q99" s="7"/>
    </row>
    <row r="100" ht="14.25" customHeight="1">
      <c r="Q100" s="7"/>
    </row>
    <row r="101" ht="14.25" customHeight="1">
      <c r="Q101" s="7"/>
    </row>
    <row r="102" ht="14.25" customHeight="1">
      <c r="Q102" s="7"/>
    </row>
    <row r="103" ht="14.25" customHeight="1">
      <c r="Q103" s="7"/>
    </row>
    <row r="104" ht="14.25" customHeight="1">
      <c r="Q104" s="7"/>
    </row>
    <row r="105" ht="14.25" customHeight="1">
      <c r="Q105" s="7"/>
    </row>
    <row r="106" ht="14.25" customHeight="1">
      <c r="Q106" s="7"/>
    </row>
    <row r="107" ht="14.25" customHeight="1">
      <c r="Q107" s="7"/>
    </row>
    <row r="108" ht="14.25" customHeight="1">
      <c r="Q108" s="7"/>
    </row>
    <row r="109" ht="14.25" customHeight="1">
      <c r="Q109" s="7"/>
    </row>
    <row r="110" ht="14.25" customHeight="1">
      <c r="Q110" s="7"/>
    </row>
    <row r="111" ht="14.25" customHeight="1">
      <c r="Q111" s="7"/>
    </row>
    <row r="112" ht="14.25" customHeight="1">
      <c r="Q112" s="7"/>
    </row>
    <row r="113" ht="14.25" customHeight="1">
      <c r="Q113" s="7"/>
    </row>
    <row r="114" ht="14.25" customHeight="1">
      <c r="Q114" s="7"/>
    </row>
    <row r="115" ht="14.25" customHeight="1">
      <c r="Q115" s="7"/>
    </row>
    <row r="116" ht="14.25" customHeight="1">
      <c r="Q116" s="7"/>
    </row>
    <row r="117" ht="14.25" customHeight="1">
      <c r="Q117" s="7"/>
    </row>
    <row r="118" ht="14.25" customHeight="1">
      <c r="Q118" s="7"/>
    </row>
    <row r="119" ht="14.25" customHeight="1">
      <c r="Q119" s="7"/>
    </row>
    <row r="120" ht="14.25" customHeight="1">
      <c r="Q120" s="7"/>
    </row>
    <row r="121" ht="14.25" customHeight="1">
      <c r="Q121" s="7"/>
    </row>
    <row r="122" ht="14.25" customHeight="1">
      <c r="Q122" s="7"/>
    </row>
    <row r="123" ht="14.25" customHeight="1">
      <c r="Q123" s="7"/>
    </row>
    <row r="124" ht="14.25" customHeight="1">
      <c r="Q124" s="7"/>
    </row>
    <row r="125" ht="14.25" customHeight="1">
      <c r="Q125" s="7"/>
    </row>
    <row r="126" ht="14.25" customHeight="1">
      <c r="Q126" s="7"/>
    </row>
    <row r="127" ht="14.25" customHeight="1">
      <c r="Q127" s="7"/>
    </row>
    <row r="128" ht="14.25" customHeight="1">
      <c r="Q128" s="7"/>
    </row>
    <row r="129" ht="14.25" customHeight="1">
      <c r="Q129" s="7"/>
    </row>
    <row r="130" ht="14.25" customHeight="1">
      <c r="Q130" s="7"/>
    </row>
    <row r="131" ht="14.25" customHeight="1">
      <c r="Q131" s="7"/>
    </row>
    <row r="132" ht="14.25" customHeight="1">
      <c r="Q132" s="7"/>
    </row>
    <row r="133" ht="14.25" customHeight="1">
      <c r="Q133" s="7"/>
    </row>
    <row r="134" ht="14.25" customHeight="1">
      <c r="Q134" s="7"/>
    </row>
    <row r="135" ht="14.25" customHeight="1">
      <c r="Q135" s="7"/>
    </row>
    <row r="136" ht="14.25" customHeight="1">
      <c r="Q136" s="7"/>
    </row>
    <row r="137" ht="14.25" customHeight="1">
      <c r="Q137" s="7"/>
    </row>
    <row r="138" ht="14.25" customHeight="1">
      <c r="Q138" s="7"/>
    </row>
    <row r="139" ht="14.25" customHeight="1">
      <c r="Q139" s="7"/>
    </row>
    <row r="140" ht="14.25" customHeight="1">
      <c r="Q140" s="7"/>
    </row>
    <row r="141" ht="14.25" customHeight="1">
      <c r="Q141" s="7"/>
    </row>
    <row r="142" ht="14.25" customHeight="1">
      <c r="Q142" s="7"/>
    </row>
    <row r="143" ht="14.25" customHeight="1">
      <c r="Q143" s="7"/>
    </row>
    <row r="144" ht="14.25" customHeight="1">
      <c r="Q144" s="7"/>
    </row>
    <row r="145" ht="14.25" customHeight="1">
      <c r="Q145" s="7"/>
    </row>
    <row r="146" ht="14.25" customHeight="1">
      <c r="Q146" s="7"/>
    </row>
    <row r="147" ht="14.25" customHeight="1">
      <c r="Q147" s="7"/>
    </row>
    <row r="148" ht="14.25" customHeight="1">
      <c r="Q148" s="7"/>
    </row>
    <row r="149" ht="14.25" customHeight="1">
      <c r="Q149" s="7"/>
    </row>
    <row r="150" ht="14.25" customHeight="1">
      <c r="Q150" s="7"/>
    </row>
    <row r="151" ht="14.25" customHeight="1">
      <c r="Q151" s="7"/>
    </row>
    <row r="152" ht="14.25" customHeight="1">
      <c r="Q152" s="7"/>
    </row>
    <row r="153" ht="14.25" customHeight="1">
      <c r="Q153" s="7"/>
    </row>
    <row r="154" ht="14.25" customHeight="1">
      <c r="Q154" s="7"/>
    </row>
    <row r="155" ht="14.25" customHeight="1">
      <c r="Q155" s="7"/>
    </row>
    <row r="156" ht="14.25" customHeight="1">
      <c r="Q156" s="7"/>
    </row>
    <row r="157" ht="14.25" customHeight="1">
      <c r="Q157" s="7"/>
    </row>
    <row r="158" ht="14.25" customHeight="1">
      <c r="Q158" s="7"/>
    </row>
    <row r="159" ht="14.25" customHeight="1">
      <c r="Q159" s="7"/>
    </row>
    <row r="160" ht="14.25" customHeight="1">
      <c r="Q160" s="7"/>
    </row>
    <row r="161" ht="14.25" customHeight="1">
      <c r="Q161" s="7"/>
    </row>
    <row r="162" ht="14.25" customHeight="1">
      <c r="Q162" s="7"/>
    </row>
    <row r="163" ht="14.25" customHeight="1">
      <c r="Q163" s="7"/>
    </row>
    <row r="164" ht="14.25" customHeight="1">
      <c r="Q164" s="7"/>
    </row>
    <row r="165" ht="14.25" customHeight="1">
      <c r="Q165" s="7"/>
    </row>
    <row r="166" ht="14.25" customHeight="1">
      <c r="Q166" s="7"/>
    </row>
    <row r="167" ht="14.25" customHeight="1">
      <c r="Q167" s="7"/>
    </row>
    <row r="168" ht="14.25" customHeight="1">
      <c r="Q168" s="7"/>
    </row>
    <row r="169" ht="14.25" customHeight="1">
      <c r="Q169" s="7"/>
    </row>
    <row r="170" ht="14.25" customHeight="1">
      <c r="Q170" s="7"/>
    </row>
    <row r="171" ht="14.25" customHeight="1">
      <c r="Q171" s="7"/>
    </row>
    <row r="172" ht="14.25" customHeight="1">
      <c r="Q172" s="7"/>
    </row>
    <row r="173" ht="14.25" customHeight="1">
      <c r="Q173" s="7"/>
    </row>
    <row r="174" ht="14.25" customHeight="1">
      <c r="Q174" s="7"/>
    </row>
    <row r="175" ht="14.25" customHeight="1">
      <c r="Q175" s="7"/>
    </row>
    <row r="176" ht="14.25" customHeight="1">
      <c r="Q176" s="7"/>
    </row>
    <row r="177" ht="14.25" customHeight="1">
      <c r="Q177" s="7"/>
    </row>
    <row r="178" ht="14.25" customHeight="1">
      <c r="Q178" s="7"/>
    </row>
    <row r="179" ht="14.25" customHeight="1">
      <c r="Q179" s="7"/>
    </row>
    <row r="180" ht="14.25" customHeight="1">
      <c r="Q180" s="7"/>
    </row>
    <row r="181" ht="14.25" customHeight="1">
      <c r="Q181" s="7"/>
    </row>
    <row r="182" ht="14.25" customHeight="1">
      <c r="Q182" s="7"/>
    </row>
    <row r="183" ht="14.25" customHeight="1">
      <c r="Q183" s="7"/>
    </row>
    <row r="184" ht="14.25" customHeight="1">
      <c r="Q184" s="7"/>
    </row>
    <row r="185" ht="14.25" customHeight="1">
      <c r="Q185" s="7"/>
    </row>
    <row r="186" ht="14.25" customHeight="1">
      <c r="Q186" s="7"/>
    </row>
    <row r="187" ht="14.25" customHeight="1">
      <c r="Q187" s="7"/>
    </row>
    <row r="188" ht="14.25" customHeight="1">
      <c r="Q188" s="7"/>
    </row>
    <row r="189" ht="14.25" customHeight="1">
      <c r="Q189" s="7"/>
    </row>
    <row r="190" ht="14.25" customHeight="1">
      <c r="Q190" s="7"/>
    </row>
    <row r="191" ht="14.25" customHeight="1">
      <c r="Q191" s="7"/>
    </row>
    <row r="192" ht="14.25" customHeight="1">
      <c r="Q192" s="7"/>
    </row>
    <row r="193" ht="14.25" customHeight="1">
      <c r="Q193" s="7"/>
    </row>
    <row r="194" ht="14.25" customHeight="1">
      <c r="Q194" s="7"/>
    </row>
    <row r="195" ht="14.25" customHeight="1">
      <c r="Q195" s="7"/>
    </row>
    <row r="196" ht="14.25" customHeight="1">
      <c r="Q196" s="7"/>
    </row>
    <row r="197" ht="14.25" customHeight="1">
      <c r="Q197" s="7"/>
    </row>
    <row r="198" ht="14.25" customHeight="1">
      <c r="Q198" s="7"/>
    </row>
    <row r="199" ht="14.25" customHeight="1">
      <c r="Q199" s="7"/>
    </row>
    <row r="200" ht="14.25" customHeight="1">
      <c r="Q200" s="7"/>
    </row>
    <row r="201" ht="14.25" customHeight="1">
      <c r="Q201" s="7"/>
    </row>
    <row r="202" ht="14.25" customHeight="1">
      <c r="Q202" s="7"/>
    </row>
    <row r="203" ht="14.25" customHeight="1">
      <c r="Q203" s="7"/>
    </row>
    <row r="204" ht="14.25" customHeight="1">
      <c r="Q204" s="7"/>
    </row>
    <row r="205" ht="14.25" customHeight="1">
      <c r="Q205" s="7"/>
    </row>
    <row r="206" ht="14.25" customHeight="1">
      <c r="Q206" s="7"/>
    </row>
    <row r="207" ht="14.25" customHeight="1">
      <c r="Q207" s="7"/>
    </row>
    <row r="208" ht="14.25" customHeight="1">
      <c r="Q208" s="7"/>
    </row>
    <row r="209" ht="14.25" customHeight="1">
      <c r="Q209" s="7"/>
    </row>
    <row r="210" ht="14.25" customHeight="1">
      <c r="Q210" s="7"/>
    </row>
    <row r="211" ht="14.25" customHeight="1">
      <c r="Q211" s="7"/>
    </row>
    <row r="212" ht="14.25" customHeight="1">
      <c r="Q212" s="7"/>
    </row>
    <row r="213" ht="14.25" customHeight="1">
      <c r="Q213" s="7"/>
    </row>
    <row r="214" ht="14.25" customHeight="1">
      <c r="Q214" s="7"/>
    </row>
    <row r="215" ht="14.25" customHeight="1">
      <c r="Q215" s="7"/>
    </row>
    <row r="216" ht="14.25" customHeight="1">
      <c r="Q216" s="7"/>
    </row>
    <row r="217" ht="14.25" customHeight="1">
      <c r="Q217" s="7"/>
    </row>
    <row r="218" ht="14.25" customHeight="1">
      <c r="Q218" s="7"/>
    </row>
    <row r="219" ht="14.25" customHeight="1">
      <c r="Q219" s="7"/>
    </row>
    <row r="220" ht="14.25" customHeight="1">
      <c r="Q220" s="7"/>
    </row>
    <row r="221" ht="14.25" customHeight="1">
      <c r="Q221" s="7"/>
    </row>
    <row r="222" ht="14.25" customHeight="1">
      <c r="Q222" s="7"/>
    </row>
    <row r="223" ht="14.25" customHeight="1">
      <c r="Q223" s="7"/>
    </row>
    <row r="224" ht="14.25" customHeight="1">
      <c r="Q224" s="7"/>
    </row>
    <row r="225" ht="14.25" customHeight="1">
      <c r="Q225" s="7"/>
    </row>
    <row r="226" ht="14.25" customHeight="1">
      <c r="Q226" s="7"/>
    </row>
    <row r="227" ht="14.25" customHeight="1">
      <c r="Q227" s="7"/>
    </row>
    <row r="228" ht="14.25" customHeight="1">
      <c r="Q228" s="7"/>
    </row>
    <row r="229" ht="14.25" customHeight="1">
      <c r="Q229" s="7"/>
    </row>
    <row r="230" ht="14.25" customHeight="1">
      <c r="Q230" s="7"/>
    </row>
    <row r="231" ht="14.25" customHeight="1">
      <c r="Q231" s="7"/>
    </row>
    <row r="232" ht="14.25" customHeight="1">
      <c r="Q232" s="7"/>
    </row>
    <row r="233" ht="14.25" customHeight="1">
      <c r="Q233" s="7"/>
    </row>
    <row r="234" ht="14.25" customHeight="1">
      <c r="Q234" s="7"/>
    </row>
    <row r="235" ht="14.25" customHeight="1">
      <c r="Q235" s="7"/>
    </row>
    <row r="236" ht="14.25" customHeight="1">
      <c r="Q236" s="7"/>
    </row>
    <row r="237" ht="14.25" customHeight="1">
      <c r="Q237" s="7"/>
    </row>
    <row r="238" ht="14.25" customHeight="1">
      <c r="Q238" s="7"/>
    </row>
    <row r="239" ht="14.25" customHeight="1">
      <c r="Q239" s="7"/>
    </row>
    <row r="240" ht="14.25" customHeight="1">
      <c r="Q240" s="7"/>
    </row>
    <row r="241" ht="14.25" customHeight="1">
      <c r="Q241" s="7"/>
    </row>
    <row r="242" ht="14.25" customHeight="1">
      <c r="Q242" s="7"/>
    </row>
    <row r="243" ht="14.25" customHeight="1">
      <c r="Q243" s="7"/>
    </row>
    <row r="244" ht="14.25" customHeight="1">
      <c r="Q244" s="7"/>
    </row>
    <row r="245" ht="14.25" customHeight="1">
      <c r="Q245" s="7"/>
    </row>
    <row r="246" ht="14.25" customHeight="1">
      <c r="Q246" s="7"/>
    </row>
    <row r="247" ht="14.25" customHeight="1">
      <c r="Q247" s="7"/>
    </row>
    <row r="248" ht="14.25" customHeight="1">
      <c r="Q248" s="7"/>
    </row>
    <row r="249" ht="14.25" customHeight="1">
      <c r="Q249" s="7"/>
    </row>
    <row r="250" ht="14.25" customHeight="1">
      <c r="Q250" s="7"/>
    </row>
    <row r="251" ht="14.25" customHeight="1">
      <c r="Q251" s="7"/>
    </row>
    <row r="252" ht="14.25" customHeight="1">
      <c r="Q252" s="7"/>
    </row>
    <row r="253" ht="14.25" customHeight="1">
      <c r="Q253" s="7"/>
    </row>
    <row r="254" ht="14.25" customHeight="1">
      <c r="Q254" s="7"/>
    </row>
    <row r="255" ht="14.25" customHeight="1">
      <c r="Q255" s="7"/>
    </row>
    <row r="256" ht="14.25" customHeight="1">
      <c r="Q256" s="7"/>
    </row>
    <row r="257" ht="14.25" customHeight="1">
      <c r="Q257" s="7"/>
    </row>
    <row r="258" ht="14.25" customHeight="1">
      <c r="Q258" s="7"/>
    </row>
    <row r="259" ht="14.25" customHeight="1">
      <c r="Q259" s="7"/>
    </row>
    <row r="260" ht="14.25" customHeight="1">
      <c r="Q260" s="7"/>
    </row>
    <row r="261" ht="14.25" customHeight="1">
      <c r="Q261" s="7"/>
    </row>
    <row r="262" ht="14.25" customHeight="1">
      <c r="Q262" s="7"/>
    </row>
    <row r="263" ht="14.25" customHeight="1">
      <c r="Q263" s="7"/>
    </row>
    <row r="264" ht="14.25" customHeight="1">
      <c r="Q264" s="7"/>
    </row>
    <row r="265" ht="14.25" customHeight="1">
      <c r="Q265" s="7"/>
    </row>
    <row r="266" ht="14.25" customHeight="1">
      <c r="Q266" s="7"/>
    </row>
    <row r="267" ht="14.25" customHeight="1">
      <c r="Q267" s="7"/>
    </row>
    <row r="268" ht="14.25" customHeight="1">
      <c r="Q268" s="7"/>
    </row>
    <row r="269" ht="14.25" customHeight="1">
      <c r="Q269" s="7"/>
    </row>
    <row r="270" ht="14.25" customHeight="1">
      <c r="Q270" s="7"/>
    </row>
    <row r="271" ht="14.25" customHeight="1">
      <c r="Q271" s="7"/>
    </row>
    <row r="272" ht="14.25" customHeight="1">
      <c r="Q272" s="7"/>
    </row>
    <row r="273" ht="14.25" customHeight="1">
      <c r="Q273" s="7"/>
    </row>
    <row r="274" ht="14.25" customHeight="1">
      <c r="Q274" s="7"/>
    </row>
    <row r="275" ht="14.25" customHeight="1">
      <c r="Q275" s="7"/>
    </row>
    <row r="276" ht="14.25" customHeight="1">
      <c r="Q276" s="7"/>
    </row>
    <row r="277" ht="14.25" customHeight="1">
      <c r="Q277" s="7"/>
    </row>
    <row r="278" ht="14.25" customHeight="1">
      <c r="Q278" s="7"/>
    </row>
    <row r="279" ht="14.25" customHeight="1">
      <c r="Q279" s="7"/>
    </row>
    <row r="280" ht="14.25" customHeight="1">
      <c r="Q280" s="7"/>
    </row>
    <row r="281" ht="14.25" customHeight="1">
      <c r="Q281" s="7"/>
    </row>
    <row r="282" ht="14.25" customHeight="1">
      <c r="Q282" s="7"/>
    </row>
    <row r="283" ht="14.25" customHeight="1">
      <c r="Q283" s="7"/>
    </row>
    <row r="284" ht="14.25" customHeight="1">
      <c r="Q284" s="7"/>
    </row>
    <row r="285" ht="14.25" customHeight="1">
      <c r="Q285" s="7"/>
    </row>
    <row r="286" ht="14.25" customHeight="1">
      <c r="Q286" s="7"/>
    </row>
    <row r="287" ht="14.25" customHeight="1">
      <c r="Q287" s="7"/>
    </row>
    <row r="288" ht="14.25" customHeight="1">
      <c r="Q288" s="7"/>
    </row>
    <row r="289" ht="14.25" customHeight="1">
      <c r="Q289" s="7"/>
    </row>
    <row r="290" ht="14.25" customHeight="1">
      <c r="Q290" s="7"/>
    </row>
    <row r="291" ht="14.25" customHeight="1">
      <c r="Q291" s="7"/>
    </row>
    <row r="292" ht="14.25" customHeight="1">
      <c r="Q292" s="7"/>
    </row>
    <row r="293" ht="14.25" customHeight="1">
      <c r="Q293" s="7"/>
    </row>
    <row r="294" ht="14.25" customHeight="1">
      <c r="Q294" s="7"/>
    </row>
    <row r="295" ht="14.25" customHeight="1">
      <c r="Q295" s="7"/>
    </row>
    <row r="296" ht="14.25" customHeight="1">
      <c r="Q296" s="7"/>
    </row>
    <row r="297" ht="14.25" customHeight="1">
      <c r="Q297" s="7"/>
    </row>
    <row r="298" ht="14.25" customHeight="1">
      <c r="Q298" s="7"/>
    </row>
    <row r="299" ht="14.25" customHeight="1">
      <c r="Q299" s="7"/>
    </row>
    <row r="300" ht="14.25" customHeight="1">
      <c r="Q300" s="7"/>
    </row>
    <row r="301" ht="14.25" customHeight="1">
      <c r="Q301" s="7"/>
    </row>
    <row r="302" ht="14.25" customHeight="1">
      <c r="Q302" s="7"/>
    </row>
    <row r="303" ht="14.25" customHeight="1">
      <c r="Q303" s="7"/>
    </row>
    <row r="304" ht="14.25" customHeight="1">
      <c r="Q304" s="7"/>
    </row>
    <row r="305" ht="14.25" customHeight="1">
      <c r="Q305" s="7"/>
    </row>
    <row r="306" ht="14.25" customHeight="1">
      <c r="Q306" s="7"/>
    </row>
    <row r="307" ht="14.25" customHeight="1">
      <c r="Q307" s="7"/>
    </row>
    <row r="308" ht="14.25" customHeight="1">
      <c r="Q308" s="7"/>
    </row>
    <row r="309" ht="14.25" customHeight="1">
      <c r="Q309" s="7"/>
    </row>
    <row r="310" ht="14.25" customHeight="1">
      <c r="Q310" s="7"/>
    </row>
    <row r="311" ht="14.25" customHeight="1">
      <c r="Q311" s="7"/>
    </row>
    <row r="312" ht="14.25" customHeight="1">
      <c r="Q312" s="7"/>
    </row>
    <row r="313" ht="14.25" customHeight="1">
      <c r="Q313" s="7"/>
    </row>
    <row r="314" ht="14.25" customHeight="1">
      <c r="Q314" s="7"/>
    </row>
    <row r="315" ht="14.25" customHeight="1">
      <c r="Q315" s="7"/>
    </row>
    <row r="316" ht="14.25" customHeight="1">
      <c r="Q316" s="7"/>
    </row>
    <row r="317" ht="14.25" customHeight="1">
      <c r="Q317" s="7"/>
    </row>
    <row r="318" ht="14.25" customHeight="1">
      <c r="Q318" s="7"/>
    </row>
    <row r="319" ht="14.25" customHeight="1">
      <c r="Q319" s="7"/>
    </row>
    <row r="320" ht="14.25" customHeight="1">
      <c r="Q320" s="7"/>
    </row>
    <row r="321" ht="14.25" customHeight="1">
      <c r="Q321" s="7"/>
    </row>
    <row r="322" ht="14.25" customHeight="1">
      <c r="Q322" s="7"/>
    </row>
    <row r="323" ht="14.25" customHeight="1">
      <c r="Q323" s="7"/>
    </row>
    <row r="324" ht="14.25" customHeight="1">
      <c r="Q324" s="7"/>
    </row>
    <row r="325" ht="14.25" customHeight="1">
      <c r="Q325" s="7"/>
    </row>
    <row r="326" ht="14.25" customHeight="1">
      <c r="Q326" s="7"/>
    </row>
    <row r="327" ht="14.25" customHeight="1">
      <c r="Q327" s="7"/>
    </row>
    <row r="328" ht="14.25" customHeight="1">
      <c r="Q328" s="7"/>
    </row>
    <row r="329" ht="14.25" customHeight="1">
      <c r="Q329" s="7"/>
    </row>
    <row r="330" ht="14.25" customHeight="1">
      <c r="Q330" s="7"/>
    </row>
    <row r="331" ht="14.25" customHeight="1">
      <c r="Q331" s="7"/>
    </row>
    <row r="332" ht="14.25" customHeight="1">
      <c r="Q332" s="7"/>
    </row>
    <row r="333" ht="14.25" customHeight="1">
      <c r="Q333" s="7"/>
    </row>
    <row r="334" ht="14.25" customHeight="1">
      <c r="Q334" s="7"/>
    </row>
    <row r="335" ht="14.25" customHeight="1">
      <c r="Q335" s="7"/>
    </row>
    <row r="336" ht="14.25" customHeight="1">
      <c r="Q336" s="7"/>
    </row>
    <row r="337" ht="14.25" customHeight="1">
      <c r="Q337" s="7"/>
    </row>
    <row r="338" ht="14.25" customHeight="1">
      <c r="Q338" s="7"/>
    </row>
    <row r="339" ht="14.25" customHeight="1">
      <c r="Q339" s="7"/>
    </row>
    <row r="340" ht="14.25" customHeight="1">
      <c r="Q340" s="7"/>
    </row>
    <row r="341" ht="14.25" customHeight="1">
      <c r="Q341" s="7"/>
    </row>
    <row r="342" ht="14.25" customHeight="1">
      <c r="Q342" s="7"/>
    </row>
    <row r="343" ht="14.25" customHeight="1">
      <c r="Q343" s="7"/>
    </row>
    <row r="344" ht="14.25" customHeight="1">
      <c r="Q344" s="7"/>
    </row>
    <row r="345" ht="14.25" customHeight="1">
      <c r="Q345" s="7"/>
    </row>
    <row r="346" ht="14.25" customHeight="1">
      <c r="Q346" s="7"/>
    </row>
    <row r="347" ht="14.25" customHeight="1">
      <c r="Q347" s="7"/>
    </row>
    <row r="348" ht="14.25" customHeight="1">
      <c r="Q348" s="7"/>
    </row>
    <row r="349" ht="14.25" customHeight="1">
      <c r="Q349" s="7"/>
    </row>
    <row r="350" ht="14.25" customHeight="1">
      <c r="Q350" s="7"/>
    </row>
    <row r="351" ht="14.25" customHeight="1">
      <c r="Q351" s="7"/>
    </row>
    <row r="352" ht="14.25" customHeight="1">
      <c r="Q352" s="7"/>
    </row>
    <row r="353" ht="14.25" customHeight="1">
      <c r="Q353" s="7"/>
    </row>
    <row r="354" ht="14.25" customHeight="1">
      <c r="Q354" s="7"/>
    </row>
    <row r="355" ht="14.25" customHeight="1">
      <c r="Q355" s="7"/>
    </row>
    <row r="356" ht="14.25" customHeight="1">
      <c r="Q356" s="7"/>
    </row>
    <row r="357" ht="14.25" customHeight="1">
      <c r="Q357" s="7"/>
    </row>
    <row r="358" ht="14.25" customHeight="1">
      <c r="Q358" s="7"/>
    </row>
    <row r="359" ht="14.25" customHeight="1">
      <c r="Q359" s="7"/>
    </row>
    <row r="360" ht="14.25" customHeight="1">
      <c r="Q360" s="7"/>
    </row>
    <row r="361" ht="14.25" customHeight="1">
      <c r="Q361" s="7"/>
    </row>
    <row r="362" ht="14.25" customHeight="1">
      <c r="Q362" s="7"/>
    </row>
    <row r="363" ht="14.25" customHeight="1">
      <c r="Q363" s="7"/>
    </row>
    <row r="364" ht="14.25" customHeight="1">
      <c r="Q364" s="7"/>
    </row>
    <row r="365" ht="14.25" customHeight="1">
      <c r="Q365" s="7"/>
    </row>
    <row r="366" ht="14.25" customHeight="1">
      <c r="Q366" s="7"/>
    </row>
    <row r="367" ht="14.25" customHeight="1">
      <c r="Q367" s="7"/>
    </row>
    <row r="368" ht="14.25" customHeight="1">
      <c r="Q368" s="7"/>
    </row>
    <row r="369" ht="14.25" customHeight="1">
      <c r="Q369" s="7"/>
    </row>
    <row r="370" ht="14.25" customHeight="1">
      <c r="Q370" s="7"/>
    </row>
    <row r="371" ht="14.25" customHeight="1">
      <c r="Q371" s="7"/>
    </row>
    <row r="372" ht="14.25" customHeight="1">
      <c r="Q372" s="7"/>
    </row>
    <row r="373" ht="14.25" customHeight="1">
      <c r="Q373" s="7"/>
    </row>
    <row r="374" ht="14.25" customHeight="1">
      <c r="Q374" s="7"/>
    </row>
    <row r="375" ht="14.25" customHeight="1">
      <c r="Q375" s="7"/>
    </row>
    <row r="376" ht="14.25" customHeight="1">
      <c r="Q376" s="7"/>
    </row>
    <row r="377" ht="14.25" customHeight="1">
      <c r="Q377" s="7"/>
    </row>
    <row r="378" ht="14.25" customHeight="1">
      <c r="Q378" s="7"/>
    </row>
    <row r="379" ht="14.25" customHeight="1">
      <c r="Q379" s="7"/>
    </row>
    <row r="380" ht="14.25" customHeight="1">
      <c r="Q380" s="7"/>
    </row>
    <row r="381" ht="14.25" customHeight="1">
      <c r="Q381" s="7"/>
    </row>
    <row r="382" ht="14.25" customHeight="1">
      <c r="Q382" s="7"/>
    </row>
    <row r="383" ht="14.25" customHeight="1">
      <c r="Q383" s="7"/>
    </row>
    <row r="384" ht="14.25" customHeight="1">
      <c r="Q384" s="7"/>
    </row>
    <row r="385" ht="14.25" customHeight="1">
      <c r="Q385" s="7"/>
    </row>
    <row r="386" ht="14.25" customHeight="1">
      <c r="Q386" s="7"/>
    </row>
    <row r="387" ht="14.25" customHeight="1">
      <c r="Q387" s="7"/>
    </row>
    <row r="388" ht="14.25" customHeight="1">
      <c r="Q388" s="7"/>
    </row>
    <row r="389" ht="14.25" customHeight="1">
      <c r="Q389" s="7"/>
    </row>
    <row r="390" ht="14.25" customHeight="1">
      <c r="Q390" s="7"/>
    </row>
    <row r="391" ht="14.25" customHeight="1">
      <c r="Q391" s="7"/>
    </row>
    <row r="392" ht="14.25" customHeight="1">
      <c r="Q392" s="7"/>
    </row>
    <row r="393" ht="14.25" customHeight="1">
      <c r="Q393" s="7"/>
    </row>
    <row r="394" ht="14.25" customHeight="1">
      <c r="Q394" s="7"/>
    </row>
    <row r="395" ht="14.25" customHeight="1">
      <c r="Q395" s="7"/>
    </row>
    <row r="396" ht="14.25" customHeight="1">
      <c r="Q396" s="7"/>
    </row>
    <row r="397" ht="14.25" customHeight="1">
      <c r="Q397" s="7"/>
    </row>
    <row r="398" ht="14.25" customHeight="1">
      <c r="Q398" s="7"/>
    </row>
    <row r="399" ht="14.25" customHeight="1">
      <c r="Q399" s="7"/>
    </row>
    <row r="400" ht="14.25" customHeight="1">
      <c r="Q400" s="7"/>
    </row>
    <row r="401" ht="14.25" customHeight="1">
      <c r="Q401" s="7"/>
    </row>
    <row r="402" ht="14.25" customHeight="1">
      <c r="Q402" s="7"/>
    </row>
    <row r="403" ht="14.25" customHeight="1">
      <c r="Q403" s="7"/>
    </row>
    <row r="404" ht="14.25" customHeight="1">
      <c r="Q404" s="7"/>
    </row>
    <row r="405" ht="14.25" customHeight="1">
      <c r="Q405" s="7"/>
    </row>
    <row r="406" ht="14.25" customHeight="1">
      <c r="Q406" s="7"/>
    </row>
    <row r="407" ht="14.25" customHeight="1">
      <c r="Q407" s="7"/>
    </row>
    <row r="408" ht="14.25" customHeight="1">
      <c r="Q408" s="7"/>
    </row>
    <row r="409" ht="14.25" customHeight="1">
      <c r="Q409" s="7"/>
    </row>
    <row r="410" ht="14.25" customHeight="1">
      <c r="Q410" s="7"/>
    </row>
    <row r="411" ht="14.25" customHeight="1">
      <c r="Q411" s="7"/>
    </row>
    <row r="412" ht="14.25" customHeight="1">
      <c r="Q412" s="7"/>
    </row>
    <row r="413" ht="14.25" customHeight="1">
      <c r="Q413" s="7"/>
    </row>
    <row r="414" ht="14.25" customHeight="1">
      <c r="Q414" s="7"/>
    </row>
    <row r="415" ht="14.25" customHeight="1">
      <c r="Q415" s="7"/>
    </row>
    <row r="416" ht="14.25" customHeight="1">
      <c r="Q416" s="7"/>
    </row>
    <row r="417" ht="14.25" customHeight="1">
      <c r="Q417" s="7"/>
    </row>
    <row r="418" ht="14.25" customHeight="1">
      <c r="Q418" s="7"/>
    </row>
    <row r="419" ht="14.25" customHeight="1">
      <c r="Q419" s="7"/>
    </row>
    <row r="420" ht="14.25" customHeight="1">
      <c r="Q420" s="7"/>
    </row>
    <row r="421" ht="14.25" customHeight="1">
      <c r="Q421" s="7"/>
    </row>
    <row r="422" ht="14.25" customHeight="1">
      <c r="Q422" s="7"/>
    </row>
    <row r="423" ht="14.25" customHeight="1">
      <c r="Q423" s="7"/>
    </row>
    <row r="424" ht="14.25" customHeight="1">
      <c r="Q424" s="7"/>
    </row>
    <row r="425" ht="14.25" customHeight="1">
      <c r="Q425" s="7"/>
    </row>
    <row r="426" ht="14.25" customHeight="1">
      <c r="Q426" s="7"/>
    </row>
    <row r="427" ht="14.25" customHeight="1">
      <c r="Q427" s="7"/>
    </row>
    <row r="428" ht="14.25" customHeight="1">
      <c r="Q428" s="7"/>
    </row>
    <row r="429" ht="14.25" customHeight="1">
      <c r="Q429" s="7"/>
    </row>
    <row r="430" ht="14.25" customHeight="1">
      <c r="Q430" s="7"/>
    </row>
    <row r="431" ht="14.25" customHeight="1">
      <c r="Q431" s="7"/>
    </row>
    <row r="432" ht="14.25" customHeight="1">
      <c r="Q432" s="7"/>
    </row>
    <row r="433" ht="14.25" customHeight="1">
      <c r="Q433" s="7"/>
    </row>
    <row r="434" ht="14.25" customHeight="1">
      <c r="Q434" s="7"/>
    </row>
    <row r="435" ht="14.25" customHeight="1">
      <c r="Q435" s="7"/>
    </row>
    <row r="436" ht="14.25" customHeight="1">
      <c r="Q436" s="7"/>
    </row>
    <row r="437" ht="14.25" customHeight="1">
      <c r="Q437" s="7"/>
    </row>
    <row r="438" ht="14.25" customHeight="1">
      <c r="Q438" s="7"/>
    </row>
    <row r="439" ht="14.25" customHeight="1">
      <c r="Q439" s="7"/>
    </row>
    <row r="440" ht="14.25" customHeight="1">
      <c r="Q440" s="7"/>
    </row>
    <row r="441" ht="14.25" customHeight="1">
      <c r="Q441" s="7"/>
    </row>
    <row r="442" ht="14.25" customHeight="1">
      <c r="Q442" s="7"/>
    </row>
    <row r="443" ht="14.25" customHeight="1">
      <c r="Q443" s="7"/>
    </row>
    <row r="444" ht="14.25" customHeight="1">
      <c r="Q444" s="7"/>
    </row>
    <row r="445" ht="14.25" customHeight="1">
      <c r="Q445" s="7"/>
    </row>
    <row r="446" ht="14.25" customHeight="1">
      <c r="Q446" s="7"/>
    </row>
    <row r="447" ht="14.25" customHeight="1">
      <c r="Q447" s="7"/>
    </row>
    <row r="448" ht="14.25" customHeight="1">
      <c r="Q448" s="7"/>
    </row>
    <row r="449" ht="14.25" customHeight="1">
      <c r="Q449" s="7"/>
    </row>
    <row r="450" ht="14.25" customHeight="1">
      <c r="Q450" s="7"/>
    </row>
    <row r="451" ht="14.25" customHeight="1">
      <c r="Q451" s="7"/>
    </row>
    <row r="452" ht="14.25" customHeight="1">
      <c r="Q452" s="7"/>
    </row>
    <row r="453" ht="14.25" customHeight="1">
      <c r="Q453" s="7"/>
    </row>
    <row r="454" ht="14.25" customHeight="1">
      <c r="Q454" s="7"/>
    </row>
    <row r="455" ht="14.25" customHeight="1">
      <c r="Q455" s="7"/>
    </row>
    <row r="456" ht="14.25" customHeight="1">
      <c r="Q456" s="7"/>
    </row>
    <row r="457" ht="14.25" customHeight="1">
      <c r="Q457" s="7"/>
    </row>
    <row r="458" ht="14.25" customHeight="1">
      <c r="Q458" s="7"/>
    </row>
    <row r="459" ht="14.25" customHeight="1">
      <c r="Q459" s="7"/>
    </row>
    <row r="460" ht="14.25" customHeight="1">
      <c r="Q460" s="7"/>
    </row>
    <row r="461" ht="14.25" customHeight="1">
      <c r="Q461" s="7"/>
    </row>
    <row r="462" ht="14.25" customHeight="1">
      <c r="Q462" s="7"/>
    </row>
    <row r="463" ht="14.25" customHeight="1">
      <c r="Q463" s="7"/>
    </row>
    <row r="464" ht="14.25" customHeight="1">
      <c r="Q464" s="7"/>
    </row>
    <row r="465" ht="14.25" customHeight="1">
      <c r="Q465" s="7"/>
    </row>
    <row r="466" ht="14.25" customHeight="1">
      <c r="Q466" s="7"/>
    </row>
    <row r="467" ht="14.25" customHeight="1">
      <c r="Q467" s="7"/>
    </row>
    <row r="468" ht="14.25" customHeight="1">
      <c r="Q468" s="7"/>
    </row>
    <row r="469" ht="14.25" customHeight="1">
      <c r="Q469" s="7"/>
    </row>
    <row r="470" ht="14.25" customHeight="1">
      <c r="Q470" s="7"/>
    </row>
    <row r="471" ht="14.25" customHeight="1">
      <c r="Q471" s="7"/>
    </row>
    <row r="472" ht="14.25" customHeight="1">
      <c r="Q472" s="7"/>
    </row>
    <row r="473" ht="14.25" customHeight="1">
      <c r="Q473" s="7"/>
    </row>
    <row r="474" ht="14.25" customHeight="1">
      <c r="Q474" s="7"/>
    </row>
    <row r="475" ht="14.25" customHeight="1">
      <c r="Q475" s="7"/>
    </row>
    <row r="476" ht="14.25" customHeight="1">
      <c r="Q476" s="7"/>
    </row>
    <row r="477" ht="14.25" customHeight="1">
      <c r="Q477" s="7"/>
    </row>
    <row r="478" ht="14.25" customHeight="1">
      <c r="Q478" s="7"/>
    </row>
    <row r="479" ht="14.25" customHeight="1">
      <c r="Q479" s="7"/>
    </row>
    <row r="480" ht="14.25" customHeight="1">
      <c r="Q480" s="7"/>
    </row>
    <row r="481" ht="14.25" customHeight="1">
      <c r="Q481" s="7"/>
    </row>
    <row r="482" ht="14.25" customHeight="1">
      <c r="Q482" s="7"/>
    </row>
    <row r="483" ht="14.25" customHeight="1">
      <c r="Q483" s="7"/>
    </row>
    <row r="484" ht="14.25" customHeight="1">
      <c r="Q484" s="7"/>
    </row>
    <row r="485" ht="14.25" customHeight="1">
      <c r="Q485" s="7"/>
    </row>
    <row r="486" ht="14.25" customHeight="1">
      <c r="Q486" s="7"/>
    </row>
    <row r="487" ht="14.25" customHeight="1">
      <c r="Q487" s="7"/>
    </row>
    <row r="488" ht="14.25" customHeight="1">
      <c r="Q488" s="7"/>
    </row>
    <row r="489" ht="14.25" customHeight="1">
      <c r="Q489" s="7"/>
    </row>
    <row r="490" ht="14.25" customHeight="1">
      <c r="Q490" s="7"/>
    </row>
    <row r="491" ht="14.25" customHeight="1">
      <c r="Q491" s="7"/>
    </row>
    <row r="492" ht="14.25" customHeight="1">
      <c r="Q492" s="7"/>
    </row>
    <row r="493" ht="14.25" customHeight="1">
      <c r="Q493" s="7"/>
    </row>
    <row r="494" ht="14.25" customHeight="1">
      <c r="Q494" s="7"/>
    </row>
    <row r="495" ht="14.25" customHeight="1">
      <c r="Q495" s="7"/>
    </row>
    <row r="496" ht="14.25" customHeight="1">
      <c r="Q496" s="7"/>
    </row>
    <row r="497" ht="14.25" customHeight="1">
      <c r="Q497" s="7"/>
    </row>
    <row r="498" ht="14.25" customHeight="1">
      <c r="Q498" s="7"/>
    </row>
    <row r="499" ht="14.25" customHeight="1">
      <c r="Q499" s="7"/>
    </row>
    <row r="500" ht="14.25" customHeight="1">
      <c r="Q500" s="7"/>
    </row>
    <row r="501" ht="14.25" customHeight="1">
      <c r="Q501" s="7"/>
    </row>
    <row r="502" ht="14.25" customHeight="1">
      <c r="Q502" s="7"/>
    </row>
    <row r="503" ht="14.25" customHeight="1">
      <c r="Q503" s="7"/>
    </row>
    <row r="504" ht="14.25" customHeight="1">
      <c r="Q504" s="7"/>
    </row>
    <row r="505" ht="14.25" customHeight="1">
      <c r="Q505" s="7"/>
    </row>
    <row r="506" ht="14.25" customHeight="1">
      <c r="Q506" s="7"/>
    </row>
    <row r="507" ht="14.25" customHeight="1">
      <c r="Q507" s="7"/>
    </row>
    <row r="508" ht="14.25" customHeight="1">
      <c r="Q508" s="7"/>
    </row>
    <row r="509" ht="14.25" customHeight="1">
      <c r="Q509" s="7"/>
    </row>
    <row r="510" ht="14.25" customHeight="1">
      <c r="Q510" s="7"/>
    </row>
    <row r="511" ht="14.25" customHeight="1">
      <c r="Q511" s="7"/>
    </row>
    <row r="512" ht="14.25" customHeight="1">
      <c r="Q512" s="7"/>
    </row>
    <row r="513" ht="14.25" customHeight="1">
      <c r="Q513" s="7"/>
    </row>
    <row r="514" ht="14.25" customHeight="1">
      <c r="Q514" s="7"/>
    </row>
    <row r="515" ht="14.25" customHeight="1">
      <c r="Q515" s="7"/>
    </row>
    <row r="516" ht="14.25" customHeight="1">
      <c r="Q516" s="7"/>
    </row>
    <row r="517" ht="14.25" customHeight="1">
      <c r="Q517" s="7"/>
    </row>
    <row r="518" ht="14.25" customHeight="1">
      <c r="Q518" s="7"/>
    </row>
    <row r="519" ht="14.25" customHeight="1">
      <c r="Q519" s="7"/>
    </row>
    <row r="520" ht="14.25" customHeight="1">
      <c r="Q520" s="7"/>
    </row>
    <row r="521" ht="14.25" customHeight="1">
      <c r="Q521" s="7"/>
    </row>
    <row r="522" ht="14.25" customHeight="1">
      <c r="Q522" s="7"/>
    </row>
    <row r="523" ht="14.25" customHeight="1">
      <c r="Q523" s="7"/>
    </row>
    <row r="524" ht="14.25" customHeight="1">
      <c r="Q524" s="7"/>
    </row>
    <row r="525" ht="14.25" customHeight="1">
      <c r="Q525" s="7"/>
    </row>
    <row r="526" ht="14.25" customHeight="1">
      <c r="Q526" s="7"/>
    </row>
    <row r="527" ht="14.25" customHeight="1">
      <c r="Q527" s="7"/>
    </row>
    <row r="528" ht="14.25" customHeight="1">
      <c r="Q528" s="7"/>
    </row>
    <row r="529" ht="14.25" customHeight="1">
      <c r="Q529" s="7"/>
    </row>
    <row r="530" ht="14.25" customHeight="1">
      <c r="Q530" s="7"/>
    </row>
    <row r="531" ht="14.25" customHeight="1">
      <c r="Q531" s="7"/>
    </row>
    <row r="532" ht="14.25" customHeight="1">
      <c r="Q532" s="7"/>
    </row>
    <row r="533" ht="14.25" customHeight="1">
      <c r="Q533" s="7"/>
    </row>
    <row r="534" ht="14.25" customHeight="1">
      <c r="Q534" s="7"/>
    </row>
    <row r="535" ht="14.25" customHeight="1">
      <c r="Q535" s="7"/>
    </row>
    <row r="536" ht="14.25" customHeight="1">
      <c r="Q536" s="7"/>
    </row>
    <row r="537" ht="14.25" customHeight="1">
      <c r="Q537" s="7"/>
    </row>
    <row r="538" ht="14.25" customHeight="1">
      <c r="Q538" s="7"/>
    </row>
    <row r="539" ht="14.25" customHeight="1">
      <c r="Q539" s="7"/>
    </row>
    <row r="540" ht="14.25" customHeight="1">
      <c r="Q540" s="7"/>
    </row>
    <row r="541" ht="14.25" customHeight="1">
      <c r="Q541" s="7"/>
    </row>
    <row r="542" ht="14.25" customHeight="1">
      <c r="Q542" s="7"/>
    </row>
    <row r="543" ht="14.25" customHeight="1">
      <c r="Q543" s="7"/>
    </row>
    <row r="544" ht="14.25" customHeight="1">
      <c r="Q544" s="7"/>
    </row>
    <row r="545" ht="14.25" customHeight="1">
      <c r="Q545" s="7"/>
    </row>
    <row r="546" ht="14.25" customHeight="1">
      <c r="Q546" s="7"/>
    </row>
    <row r="547" ht="14.25" customHeight="1">
      <c r="Q547" s="7"/>
    </row>
    <row r="548" ht="14.25" customHeight="1">
      <c r="Q548" s="7"/>
    </row>
    <row r="549" ht="14.25" customHeight="1">
      <c r="Q549" s="7"/>
    </row>
    <row r="550" ht="14.25" customHeight="1">
      <c r="Q550" s="7"/>
    </row>
    <row r="551" ht="14.25" customHeight="1">
      <c r="Q551" s="7"/>
    </row>
    <row r="552" ht="14.25" customHeight="1">
      <c r="Q552" s="7"/>
    </row>
    <row r="553" ht="14.25" customHeight="1">
      <c r="Q553" s="7"/>
    </row>
    <row r="554" ht="14.25" customHeight="1">
      <c r="Q554" s="7"/>
    </row>
    <row r="555" ht="14.25" customHeight="1">
      <c r="Q555" s="7"/>
    </row>
    <row r="556" ht="14.25" customHeight="1">
      <c r="Q556" s="7"/>
    </row>
    <row r="557" ht="14.25" customHeight="1">
      <c r="Q557" s="7"/>
    </row>
    <row r="558" ht="14.25" customHeight="1">
      <c r="Q558" s="7"/>
    </row>
    <row r="559" ht="14.25" customHeight="1">
      <c r="Q559" s="7"/>
    </row>
    <row r="560" ht="14.25" customHeight="1">
      <c r="Q560" s="7"/>
    </row>
    <row r="561" ht="14.25" customHeight="1">
      <c r="Q561" s="7"/>
    </row>
    <row r="562" ht="14.25" customHeight="1">
      <c r="Q562" s="7"/>
    </row>
    <row r="563" ht="14.25" customHeight="1">
      <c r="Q563" s="7"/>
    </row>
    <row r="564" ht="14.25" customHeight="1">
      <c r="Q564" s="7"/>
    </row>
    <row r="565" ht="14.25" customHeight="1">
      <c r="Q565" s="7"/>
    </row>
    <row r="566" ht="14.25" customHeight="1">
      <c r="Q566" s="7"/>
    </row>
    <row r="567" ht="14.25" customHeight="1">
      <c r="Q567" s="7"/>
    </row>
    <row r="568" ht="14.25" customHeight="1">
      <c r="Q568" s="7"/>
    </row>
    <row r="569" ht="14.25" customHeight="1">
      <c r="Q569" s="7"/>
    </row>
    <row r="570" ht="14.25" customHeight="1">
      <c r="Q570" s="7"/>
    </row>
    <row r="571" ht="14.25" customHeight="1">
      <c r="Q571" s="7"/>
    </row>
    <row r="572" ht="14.25" customHeight="1">
      <c r="Q572" s="7"/>
    </row>
    <row r="573" ht="14.25" customHeight="1">
      <c r="Q573" s="7"/>
    </row>
    <row r="574" ht="14.25" customHeight="1">
      <c r="Q574" s="7"/>
    </row>
    <row r="575" ht="14.25" customHeight="1">
      <c r="Q575" s="7"/>
    </row>
    <row r="576" ht="14.25" customHeight="1">
      <c r="Q576" s="7"/>
    </row>
    <row r="577" ht="14.25" customHeight="1">
      <c r="Q577" s="7"/>
    </row>
    <row r="578" ht="14.25" customHeight="1">
      <c r="Q578" s="7"/>
    </row>
    <row r="579" ht="14.25" customHeight="1">
      <c r="Q579" s="7"/>
    </row>
    <row r="580" ht="14.25" customHeight="1">
      <c r="Q580" s="7"/>
    </row>
    <row r="581" ht="14.25" customHeight="1">
      <c r="Q581" s="7"/>
    </row>
    <row r="582" ht="14.25" customHeight="1">
      <c r="Q582" s="7"/>
    </row>
    <row r="583" ht="14.25" customHeight="1">
      <c r="Q583" s="7"/>
    </row>
    <row r="584" ht="14.25" customHeight="1">
      <c r="Q584" s="7"/>
    </row>
    <row r="585" ht="14.25" customHeight="1">
      <c r="Q585" s="7"/>
    </row>
    <row r="586" ht="14.25" customHeight="1">
      <c r="Q586" s="7"/>
    </row>
    <row r="587" ht="14.25" customHeight="1">
      <c r="Q587" s="7"/>
    </row>
    <row r="588" ht="14.25" customHeight="1">
      <c r="Q588" s="7"/>
    </row>
    <row r="589" ht="14.25" customHeight="1">
      <c r="Q589" s="7"/>
    </row>
    <row r="590" ht="14.25" customHeight="1">
      <c r="Q590" s="7"/>
    </row>
    <row r="591" ht="14.25" customHeight="1">
      <c r="Q591" s="7"/>
    </row>
    <row r="592" ht="14.25" customHeight="1">
      <c r="Q592" s="7"/>
    </row>
    <row r="593" ht="14.25" customHeight="1">
      <c r="Q593" s="7"/>
    </row>
    <row r="594" ht="14.25" customHeight="1">
      <c r="Q594" s="7"/>
    </row>
    <row r="595" ht="14.25" customHeight="1">
      <c r="Q595" s="7"/>
    </row>
    <row r="596" ht="14.25" customHeight="1">
      <c r="Q596" s="7"/>
    </row>
    <row r="597" ht="14.25" customHeight="1">
      <c r="Q597" s="7"/>
    </row>
    <row r="598" ht="14.25" customHeight="1">
      <c r="Q598" s="7"/>
    </row>
    <row r="599" ht="14.25" customHeight="1">
      <c r="Q599" s="7"/>
    </row>
    <row r="600" ht="14.25" customHeight="1">
      <c r="Q600" s="7"/>
    </row>
    <row r="601" ht="14.25" customHeight="1">
      <c r="Q601" s="7"/>
    </row>
    <row r="602" ht="14.25" customHeight="1">
      <c r="Q602" s="7"/>
    </row>
    <row r="603" ht="14.25" customHeight="1">
      <c r="Q603" s="7"/>
    </row>
    <row r="604" ht="14.25" customHeight="1">
      <c r="Q604" s="7"/>
    </row>
    <row r="605" ht="14.25" customHeight="1">
      <c r="Q605" s="7"/>
    </row>
    <row r="606" ht="14.25" customHeight="1">
      <c r="Q606" s="7"/>
    </row>
    <row r="607" ht="14.25" customHeight="1">
      <c r="Q607" s="7"/>
    </row>
    <row r="608" ht="14.25" customHeight="1">
      <c r="Q608" s="7"/>
    </row>
    <row r="609" ht="14.25" customHeight="1">
      <c r="Q609" s="7"/>
    </row>
    <row r="610" ht="14.25" customHeight="1">
      <c r="Q610" s="7"/>
    </row>
    <row r="611" ht="14.25" customHeight="1">
      <c r="Q611" s="7"/>
    </row>
    <row r="612" ht="14.25" customHeight="1">
      <c r="Q612" s="7"/>
    </row>
    <row r="613" ht="14.25" customHeight="1">
      <c r="Q613" s="7"/>
    </row>
    <row r="614" ht="14.25" customHeight="1">
      <c r="Q614" s="7"/>
    </row>
    <row r="615" ht="14.25" customHeight="1">
      <c r="Q615" s="7"/>
    </row>
    <row r="616" ht="14.25" customHeight="1">
      <c r="Q616" s="7"/>
    </row>
    <row r="617" ht="14.25" customHeight="1">
      <c r="Q617" s="7"/>
    </row>
    <row r="618" ht="14.25" customHeight="1">
      <c r="Q618" s="7"/>
    </row>
    <row r="619" ht="14.25" customHeight="1">
      <c r="Q619" s="7"/>
    </row>
    <row r="620" ht="14.25" customHeight="1">
      <c r="Q620" s="7"/>
    </row>
    <row r="621" ht="14.25" customHeight="1">
      <c r="Q621" s="7"/>
    </row>
    <row r="622" ht="14.25" customHeight="1">
      <c r="Q622" s="7"/>
    </row>
    <row r="623" ht="14.25" customHeight="1">
      <c r="Q623" s="7"/>
    </row>
    <row r="624" ht="14.25" customHeight="1">
      <c r="Q624" s="7"/>
    </row>
    <row r="625" ht="14.25" customHeight="1">
      <c r="Q625" s="7"/>
    </row>
    <row r="626" ht="14.25" customHeight="1">
      <c r="Q626" s="7"/>
    </row>
    <row r="627" ht="14.25" customHeight="1">
      <c r="Q627" s="7"/>
    </row>
    <row r="628" ht="14.25" customHeight="1">
      <c r="Q628" s="7"/>
    </row>
    <row r="629" ht="14.25" customHeight="1">
      <c r="Q629" s="7"/>
    </row>
    <row r="630" ht="14.25" customHeight="1">
      <c r="Q630" s="7"/>
    </row>
    <row r="631" ht="14.25" customHeight="1">
      <c r="Q631" s="7"/>
    </row>
    <row r="632" ht="14.25" customHeight="1">
      <c r="Q632" s="7"/>
    </row>
    <row r="633" ht="14.25" customHeight="1">
      <c r="Q633" s="7"/>
    </row>
    <row r="634" ht="14.25" customHeight="1">
      <c r="Q634" s="7"/>
    </row>
    <row r="635" ht="14.25" customHeight="1">
      <c r="Q635" s="7"/>
    </row>
    <row r="636" ht="14.25" customHeight="1">
      <c r="Q636" s="7"/>
    </row>
    <row r="637" ht="14.25" customHeight="1">
      <c r="Q637" s="7"/>
    </row>
    <row r="638" ht="14.25" customHeight="1">
      <c r="Q638" s="7"/>
    </row>
    <row r="639" ht="14.25" customHeight="1">
      <c r="Q639" s="7"/>
    </row>
    <row r="640" ht="14.25" customHeight="1">
      <c r="Q640" s="7"/>
    </row>
    <row r="641" ht="14.25" customHeight="1">
      <c r="Q641" s="7"/>
    </row>
    <row r="642" ht="14.25" customHeight="1">
      <c r="Q642" s="7"/>
    </row>
    <row r="643" ht="14.25" customHeight="1">
      <c r="Q643" s="7"/>
    </row>
    <row r="644" ht="14.25" customHeight="1">
      <c r="Q644" s="7"/>
    </row>
    <row r="645" ht="14.25" customHeight="1">
      <c r="Q645" s="7"/>
    </row>
    <row r="646" ht="14.25" customHeight="1">
      <c r="Q646" s="7"/>
    </row>
    <row r="647" ht="14.25" customHeight="1">
      <c r="Q647" s="7"/>
    </row>
    <row r="648" ht="14.25" customHeight="1">
      <c r="Q648" s="7"/>
    </row>
    <row r="649" ht="14.25" customHeight="1">
      <c r="Q649" s="7"/>
    </row>
    <row r="650" ht="14.25" customHeight="1">
      <c r="Q650" s="7"/>
    </row>
    <row r="651" ht="14.25" customHeight="1">
      <c r="Q651" s="7"/>
    </row>
    <row r="652" ht="14.25" customHeight="1">
      <c r="Q652" s="7"/>
    </row>
    <row r="653" ht="14.25" customHeight="1">
      <c r="Q653" s="7"/>
    </row>
    <row r="654" ht="14.25" customHeight="1">
      <c r="Q654" s="7"/>
    </row>
    <row r="655" ht="14.25" customHeight="1">
      <c r="Q655" s="7"/>
    </row>
    <row r="656" ht="14.25" customHeight="1">
      <c r="Q656" s="7"/>
    </row>
    <row r="657" ht="14.25" customHeight="1">
      <c r="Q657" s="7"/>
    </row>
    <row r="658" ht="14.25" customHeight="1">
      <c r="Q658" s="7"/>
    </row>
    <row r="659" ht="14.25" customHeight="1">
      <c r="Q659" s="7"/>
    </row>
    <row r="660" ht="14.25" customHeight="1">
      <c r="Q660" s="7"/>
    </row>
    <row r="661" ht="14.25" customHeight="1">
      <c r="Q661" s="7"/>
    </row>
    <row r="662" ht="14.25" customHeight="1">
      <c r="Q662" s="7"/>
    </row>
    <row r="663" ht="14.25" customHeight="1">
      <c r="Q663" s="7"/>
    </row>
    <row r="664" ht="14.25" customHeight="1">
      <c r="Q664" s="7"/>
    </row>
    <row r="665" ht="14.25" customHeight="1">
      <c r="Q665" s="7"/>
    </row>
    <row r="666" ht="14.25" customHeight="1">
      <c r="Q666" s="7"/>
    </row>
    <row r="667" ht="14.25" customHeight="1">
      <c r="Q667" s="7"/>
    </row>
    <row r="668" ht="14.25" customHeight="1">
      <c r="Q668" s="7"/>
    </row>
    <row r="669" ht="14.25" customHeight="1">
      <c r="Q669" s="7"/>
    </row>
    <row r="670" ht="14.25" customHeight="1">
      <c r="Q670" s="7"/>
    </row>
    <row r="671" ht="14.25" customHeight="1">
      <c r="Q671" s="7"/>
    </row>
    <row r="672" ht="14.25" customHeight="1">
      <c r="Q672" s="7"/>
    </row>
    <row r="673" ht="14.25" customHeight="1">
      <c r="Q673" s="7"/>
    </row>
    <row r="674" ht="14.25" customHeight="1">
      <c r="Q674" s="7"/>
    </row>
    <row r="675" ht="14.25" customHeight="1">
      <c r="Q675" s="7"/>
    </row>
    <row r="676" ht="14.25" customHeight="1">
      <c r="Q676" s="7"/>
    </row>
    <row r="677" ht="14.25" customHeight="1">
      <c r="Q677" s="7"/>
    </row>
    <row r="678" ht="14.25" customHeight="1">
      <c r="Q678" s="7"/>
    </row>
    <row r="679" ht="14.25" customHeight="1">
      <c r="Q679" s="7"/>
    </row>
    <row r="680" ht="14.25" customHeight="1">
      <c r="Q680" s="7"/>
    </row>
    <row r="681" ht="14.25" customHeight="1">
      <c r="Q681" s="7"/>
    </row>
    <row r="682" ht="14.25" customHeight="1">
      <c r="Q682" s="7"/>
    </row>
    <row r="683" ht="14.25" customHeight="1">
      <c r="Q683" s="7"/>
    </row>
    <row r="684" ht="14.25" customHeight="1">
      <c r="Q684" s="7"/>
    </row>
    <row r="685" ht="14.25" customHeight="1">
      <c r="Q685" s="7"/>
    </row>
    <row r="686" ht="14.25" customHeight="1">
      <c r="Q686" s="7"/>
    </row>
    <row r="687" ht="14.25" customHeight="1">
      <c r="Q687" s="7"/>
    </row>
    <row r="688" ht="14.25" customHeight="1">
      <c r="Q688" s="7"/>
    </row>
    <row r="689" ht="14.25" customHeight="1">
      <c r="Q689" s="7"/>
    </row>
    <row r="690" ht="14.25" customHeight="1">
      <c r="Q690" s="7"/>
    </row>
    <row r="691" ht="14.25" customHeight="1">
      <c r="Q691" s="7"/>
    </row>
    <row r="692" ht="14.25" customHeight="1">
      <c r="Q692" s="7"/>
    </row>
    <row r="693" ht="14.25" customHeight="1">
      <c r="Q693" s="7"/>
    </row>
    <row r="694" ht="14.25" customHeight="1">
      <c r="Q694" s="7"/>
    </row>
    <row r="695" ht="14.25" customHeight="1">
      <c r="Q695" s="7"/>
    </row>
    <row r="696" ht="14.25" customHeight="1">
      <c r="Q696" s="7"/>
    </row>
    <row r="697" ht="14.25" customHeight="1">
      <c r="Q697" s="7"/>
    </row>
    <row r="698" ht="14.25" customHeight="1">
      <c r="Q698" s="7"/>
    </row>
    <row r="699" ht="14.25" customHeight="1">
      <c r="Q699" s="7"/>
    </row>
    <row r="700" ht="14.25" customHeight="1">
      <c r="Q700" s="7"/>
    </row>
    <row r="701" ht="14.25" customHeight="1">
      <c r="Q701" s="7"/>
    </row>
    <row r="702" ht="14.25" customHeight="1">
      <c r="Q702" s="7"/>
    </row>
    <row r="703" ht="14.25" customHeight="1">
      <c r="Q703" s="7"/>
    </row>
    <row r="704" ht="14.25" customHeight="1">
      <c r="Q704" s="7"/>
    </row>
    <row r="705" ht="14.25" customHeight="1">
      <c r="Q705" s="7"/>
    </row>
    <row r="706" ht="14.25" customHeight="1">
      <c r="Q706" s="7"/>
    </row>
    <row r="707" ht="14.25" customHeight="1">
      <c r="Q707" s="7"/>
    </row>
    <row r="708" ht="14.25" customHeight="1">
      <c r="Q708" s="7"/>
    </row>
    <row r="709" ht="14.25" customHeight="1">
      <c r="Q709" s="7"/>
    </row>
    <row r="710" ht="14.25" customHeight="1">
      <c r="Q710" s="7"/>
    </row>
    <row r="711" ht="14.25" customHeight="1">
      <c r="Q711" s="7"/>
    </row>
    <row r="712" ht="14.25" customHeight="1">
      <c r="Q712" s="7"/>
    </row>
    <row r="713" ht="14.25" customHeight="1">
      <c r="Q713" s="7"/>
    </row>
    <row r="714" ht="14.25" customHeight="1">
      <c r="Q714" s="7"/>
    </row>
    <row r="715" ht="14.25" customHeight="1">
      <c r="Q715" s="7"/>
    </row>
    <row r="716" ht="14.25" customHeight="1">
      <c r="Q716" s="7"/>
    </row>
    <row r="717" ht="14.25" customHeight="1">
      <c r="Q717" s="7"/>
    </row>
    <row r="718" ht="14.25" customHeight="1">
      <c r="Q718" s="7"/>
    </row>
    <row r="719" ht="14.25" customHeight="1">
      <c r="Q719" s="7"/>
    </row>
    <row r="720" ht="14.25" customHeight="1">
      <c r="Q720" s="7"/>
    </row>
    <row r="721" ht="14.25" customHeight="1">
      <c r="Q721" s="7"/>
    </row>
    <row r="722" ht="14.25" customHeight="1">
      <c r="Q722" s="7"/>
    </row>
    <row r="723" ht="14.25" customHeight="1">
      <c r="Q723" s="7"/>
    </row>
    <row r="724" ht="14.25" customHeight="1">
      <c r="Q724" s="7"/>
    </row>
    <row r="725" ht="14.25" customHeight="1">
      <c r="Q725" s="7"/>
    </row>
    <row r="726" ht="14.25" customHeight="1">
      <c r="Q726" s="7"/>
    </row>
    <row r="727" ht="14.25" customHeight="1">
      <c r="Q727" s="7"/>
    </row>
    <row r="728" ht="14.25" customHeight="1">
      <c r="Q728" s="7"/>
    </row>
    <row r="729" ht="14.25" customHeight="1">
      <c r="Q729" s="7"/>
    </row>
    <row r="730" ht="14.25" customHeight="1">
      <c r="Q730" s="7"/>
    </row>
    <row r="731" ht="14.25" customHeight="1">
      <c r="Q731" s="7"/>
    </row>
    <row r="732" ht="14.25" customHeight="1">
      <c r="Q732" s="7"/>
    </row>
    <row r="733" ht="14.25" customHeight="1">
      <c r="Q733" s="7"/>
    </row>
    <row r="734" ht="14.25" customHeight="1">
      <c r="Q734" s="7"/>
    </row>
    <row r="735" ht="14.25" customHeight="1">
      <c r="Q735" s="7"/>
    </row>
    <row r="736" ht="14.25" customHeight="1">
      <c r="Q736" s="7"/>
    </row>
    <row r="737" ht="14.25" customHeight="1">
      <c r="Q737" s="7"/>
    </row>
    <row r="738" ht="14.25" customHeight="1">
      <c r="Q738" s="7"/>
    </row>
    <row r="739" ht="14.25" customHeight="1">
      <c r="Q739" s="7"/>
    </row>
    <row r="740" ht="14.25" customHeight="1">
      <c r="Q740" s="7"/>
    </row>
    <row r="741" ht="14.25" customHeight="1">
      <c r="Q741" s="7"/>
    </row>
    <row r="742" ht="14.25" customHeight="1">
      <c r="Q742" s="7"/>
    </row>
    <row r="743" ht="14.25" customHeight="1">
      <c r="Q743" s="7"/>
    </row>
    <row r="744" ht="14.25" customHeight="1">
      <c r="Q744" s="7"/>
    </row>
    <row r="745" ht="14.25" customHeight="1">
      <c r="Q745" s="7"/>
    </row>
    <row r="746" ht="14.25" customHeight="1">
      <c r="Q746" s="7"/>
    </row>
    <row r="747" ht="14.25" customHeight="1">
      <c r="Q747" s="7"/>
    </row>
    <row r="748" ht="14.25" customHeight="1">
      <c r="Q748" s="7"/>
    </row>
    <row r="749" ht="14.25" customHeight="1">
      <c r="Q749" s="7"/>
    </row>
    <row r="750" ht="14.25" customHeight="1">
      <c r="Q750" s="7"/>
    </row>
    <row r="751" ht="14.25" customHeight="1">
      <c r="Q751" s="7"/>
    </row>
    <row r="752" ht="14.25" customHeight="1">
      <c r="Q752" s="7"/>
    </row>
    <row r="753" ht="14.25" customHeight="1">
      <c r="Q753" s="7"/>
    </row>
    <row r="754" ht="14.25" customHeight="1">
      <c r="Q754" s="7"/>
    </row>
    <row r="755" ht="14.25" customHeight="1">
      <c r="Q755" s="7"/>
    </row>
    <row r="756" ht="14.25" customHeight="1">
      <c r="Q756" s="7"/>
    </row>
    <row r="757" ht="14.25" customHeight="1">
      <c r="Q757" s="7"/>
    </row>
    <row r="758" ht="14.25" customHeight="1">
      <c r="Q758" s="7"/>
    </row>
    <row r="759" ht="14.25" customHeight="1">
      <c r="Q759" s="7"/>
    </row>
    <row r="760" ht="14.25" customHeight="1">
      <c r="Q760" s="7"/>
    </row>
    <row r="761" ht="14.25" customHeight="1">
      <c r="Q761" s="7"/>
    </row>
    <row r="762" ht="14.25" customHeight="1">
      <c r="Q762" s="7"/>
    </row>
    <row r="763" ht="14.25" customHeight="1">
      <c r="Q763" s="7"/>
    </row>
    <row r="764" ht="14.25" customHeight="1">
      <c r="Q764" s="7"/>
    </row>
    <row r="765" ht="14.25" customHeight="1">
      <c r="Q765" s="7"/>
    </row>
    <row r="766" ht="14.25" customHeight="1">
      <c r="Q766" s="7"/>
    </row>
    <row r="767" ht="14.25" customHeight="1">
      <c r="Q767" s="7"/>
    </row>
    <row r="768" ht="14.25" customHeight="1">
      <c r="Q768" s="7"/>
    </row>
    <row r="769" ht="14.25" customHeight="1">
      <c r="Q769" s="7"/>
    </row>
    <row r="770" ht="14.25" customHeight="1">
      <c r="Q770" s="7"/>
    </row>
    <row r="771" ht="14.25" customHeight="1">
      <c r="Q771" s="7"/>
    </row>
    <row r="772" ht="14.25" customHeight="1">
      <c r="Q772" s="7"/>
    </row>
    <row r="773" ht="14.25" customHeight="1">
      <c r="Q773" s="7"/>
    </row>
    <row r="774" ht="14.25" customHeight="1">
      <c r="Q774" s="7"/>
    </row>
    <row r="775" ht="14.25" customHeight="1">
      <c r="Q775" s="7"/>
    </row>
    <row r="776" ht="14.25" customHeight="1">
      <c r="Q776" s="7"/>
    </row>
    <row r="777" ht="14.25" customHeight="1">
      <c r="Q777" s="7"/>
    </row>
    <row r="778" ht="14.25" customHeight="1">
      <c r="Q778" s="7"/>
    </row>
    <row r="779" ht="14.25" customHeight="1">
      <c r="Q779" s="7"/>
    </row>
    <row r="780" ht="14.25" customHeight="1">
      <c r="Q780" s="7"/>
    </row>
    <row r="781" ht="14.25" customHeight="1">
      <c r="Q781" s="7"/>
    </row>
    <row r="782" ht="14.25" customHeight="1">
      <c r="Q782" s="7"/>
    </row>
    <row r="783" ht="14.25" customHeight="1">
      <c r="Q783" s="7"/>
    </row>
    <row r="784" ht="14.25" customHeight="1">
      <c r="Q784" s="7"/>
    </row>
    <row r="785" ht="14.25" customHeight="1">
      <c r="Q785" s="7"/>
    </row>
    <row r="786" ht="14.25" customHeight="1">
      <c r="Q786" s="7"/>
    </row>
    <row r="787" ht="14.25" customHeight="1">
      <c r="Q787" s="7"/>
    </row>
    <row r="788" ht="14.25" customHeight="1">
      <c r="Q788" s="7"/>
    </row>
    <row r="789" ht="14.25" customHeight="1">
      <c r="Q789" s="7"/>
    </row>
    <row r="790" ht="14.25" customHeight="1">
      <c r="Q790" s="7"/>
    </row>
    <row r="791" ht="14.25" customHeight="1">
      <c r="Q791" s="7"/>
    </row>
    <row r="792" ht="14.25" customHeight="1">
      <c r="Q792" s="7"/>
    </row>
    <row r="793" ht="14.25" customHeight="1">
      <c r="Q793" s="7"/>
    </row>
    <row r="794" ht="14.25" customHeight="1">
      <c r="Q794" s="7"/>
    </row>
    <row r="795" ht="14.25" customHeight="1">
      <c r="Q795" s="7"/>
    </row>
    <row r="796" ht="14.25" customHeight="1">
      <c r="Q796" s="7"/>
    </row>
    <row r="797" ht="14.25" customHeight="1">
      <c r="Q797" s="7"/>
    </row>
    <row r="798" ht="14.25" customHeight="1">
      <c r="Q798" s="7"/>
    </row>
    <row r="799" ht="14.25" customHeight="1">
      <c r="Q799" s="7"/>
    </row>
    <row r="800" ht="14.25" customHeight="1">
      <c r="Q800" s="7"/>
    </row>
    <row r="801" ht="14.25" customHeight="1">
      <c r="Q801" s="7"/>
    </row>
    <row r="802" ht="14.25" customHeight="1">
      <c r="Q802" s="7"/>
    </row>
    <row r="803" ht="14.25" customHeight="1">
      <c r="Q803" s="7"/>
    </row>
    <row r="804" ht="14.25" customHeight="1">
      <c r="Q804" s="7"/>
    </row>
    <row r="805" ht="14.25" customHeight="1">
      <c r="Q805" s="7"/>
    </row>
    <row r="806" ht="14.25" customHeight="1">
      <c r="Q806" s="7"/>
    </row>
    <row r="807" ht="14.25" customHeight="1">
      <c r="Q807" s="7"/>
    </row>
    <row r="808" ht="14.25" customHeight="1">
      <c r="Q808" s="7"/>
    </row>
    <row r="809" ht="14.25" customHeight="1">
      <c r="Q809" s="7"/>
    </row>
    <row r="810" ht="14.25" customHeight="1">
      <c r="Q810" s="7"/>
    </row>
    <row r="811" ht="14.25" customHeight="1">
      <c r="Q811" s="7"/>
    </row>
    <row r="812" ht="14.25" customHeight="1">
      <c r="Q812" s="7"/>
    </row>
    <row r="813" ht="14.25" customHeight="1">
      <c r="Q813" s="7"/>
    </row>
    <row r="814" ht="14.25" customHeight="1">
      <c r="Q814" s="7"/>
    </row>
    <row r="815" ht="14.25" customHeight="1">
      <c r="Q815" s="7"/>
    </row>
    <row r="816" ht="14.25" customHeight="1">
      <c r="Q816" s="7"/>
    </row>
    <row r="817" ht="14.25" customHeight="1">
      <c r="Q817" s="7"/>
    </row>
    <row r="818" ht="14.25" customHeight="1">
      <c r="Q818" s="7"/>
    </row>
    <row r="819" ht="14.25" customHeight="1">
      <c r="Q819" s="7"/>
    </row>
    <row r="820" ht="14.25" customHeight="1">
      <c r="Q820" s="7"/>
    </row>
    <row r="821" ht="14.25" customHeight="1">
      <c r="Q821" s="7"/>
    </row>
    <row r="822" ht="14.25" customHeight="1">
      <c r="Q822" s="7"/>
    </row>
    <row r="823" ht="14.25" customHeight="1">
      <c r="Q823" s="7"/>
    </row>
    <row r="824" ht="14.25" customHeight="1">
      <c r="Q824" s="7"/>
    </row>
    <row r="825" ht="14.25" customHeight="1">
      <c r="Q825" s="7"/>
    </row>
    <row r="826" ht="14.25" customHeight="1">
      <c r="Q826" s="7"/>
    </row>
    <row r="827" ht="14.25" customHeight="1">
      <c r="Q827" s="7"/>
    </row>
    <row r="828" ht="14.25" customHeight="1">
      <c r="Q828" s="7"/>
    </row>
    <row r="829" ht="14.25" customHeight="1">
      <c r="Q829" s="7"/>
    </row>
    <row r="830" ht="14.25" customHeight="1">
      <c r="Q830" s="7"/>
    </row>
    <row r="831" ht="14.25" customHeight="1">
      <c r="Q831" s="7"/>
    </row>
    <row r="832" ht="14.25" customHeight="1">
      <c r="Q832" s="7"/>
    </row>
    <row r="833" ht="14.25" customHeight="1">
      <c r="Q833" s="7"/>
    </row>
    <row r="834" ht="14.25" customHeight="1">
      <c r="Q834" s="7"/>
    </row>
    <row r="835" ht="14.25" customHeight="1">
      <c r="Q835" s="7"/>
    </row>
    <row r="836" ht="14.25" customHeight="1">
      <c r="Q836" s="7"/>
    </row>
    <row r="837" ht="14.25" customHeight="1">
      <c r="Q837" s="7"/>
    </row>
    <row r="838" ht="14.25" customHeight="1">
      <c r="Q838" s="7"/>
    </row>
    <row r="839" ht="14.25" customHeight="1">
      <c r="Q839" s="7"/>
    </row>
    <row r="840" ht="14.25" customHeight="1">
      <c r="Q840" s="7"/>
    </row>
    <row r="841" ht="14.25" customHeight="1">
      <c r="Q841" s="7"/>
    </row>
    <row r="842" ht="14.25" customHeight="1">
      <c r="Q842" s="7"/>
    </row>
    <row r="843" ht="14.25" customHeight="1">
      <c r="Q843" s="7"/>
    </row>
    <row r="844" ht="14.25" customHeight="1">
      <c r="Q844" s="7"/>
    </row>
    <row r="845" ht="14.25" customHeight="1">
      <c r="Q845" s="7"/>
    </row>
    <row r="846" ht="14.25" customHeight="1">
      <c r="Q846" s="7"/>
    </row>
    <row r="847" ht="14.25" customHeight="1">
      <c r="Q847" s="7"/>
    </row>
    <row r="848" ht="14.25" customHeight="1">
      <c r="Q848" s="7"/>
    </row>
    <row r="849" ht="14.25" customHeight="1">
      <c r="Q849" s="7"/>
    </row>
    <row r="850" ht="14.25" customHeight="1">
      <c r="Q850" s="7"/>
    </row>
    <row r="851" ht="14.25" customHeight="1">
      <c r="Q851" s="7"/>
    </row>
    <row r="852" ht="14.25" customHeight="1">
      <c r="Q852" s="7"/>
    </row>
    <row r="853" ht="14.25" customHeight="1">
      <c r="Q853" s="7"/>
    </row>
    <row r="854" ht="14.25" customHeight="1">
      <c r="Q854" s="7"/>
    </row>
    <row r="855" ht="14.25" customHeight="1">
      <c r="Q855" s="7"/>
    </row>
    <row r="856" ht="14.25" customHeight="1">
      <c r="Q856" s="7"/>
    </row>
    <row r="857" ht="14.25" customHeight="1">
      <c r="Q857" s="7"/>
    </row>
    <row r="858" ht="14.25" customHeight="1">
      <c r="Q858" s="7"/>
    </row>
    <row r="859" ht="14.25" customHeight="1">
      <c r="Q859" s="7"/>
    </row>
    <row r="860" ht="14.25" customHeight="1">
      <c r="Q860" s="7"/>
    </row>
    <row r="861" ht="14.25" customHeight="1">
      <c r="Q861" s="7"/>
    </row>
    <row r="862" ht="14.25" customHeight="1">
      <c r="Q862" s="7"/>
    </row>
    <row r="863" ht="14.25" customHeight="1">
      <c r="Q863" s="7"/>
    </row>
    <row r="864" ht="14.25" customHeight="1">
      <c r="Q864" s="7"/>
    </row>
    <row r="865" ht="14.25" customHeight="1">
      <c r="Q865" s="7"/>
    </row>
    <row r="866" ht="14.25" customHeight="1">
      <c r="Q866" s="7"/>
    </row>
    <row r="867" ht="14.25" customHeight="1">
      <c r="Q867" s="7"/>
    </row>
    <row r="868" ht="14.25" customHeight="1">
      <c r="Q868" s="7"/>
    </row>
    <row r="869" ht="14.25" customHeight="1">
      <c r="Q869" s="7"/>
    </row>
    <row r="870" ht="14.25" customHeight="1">
      <c r="Q870" s="7"/>
    </row>
    <row r="871" ht="14.25" customHeight="1">
      <c r="Q871" s="7"/>
    </row>
    <row r="872" ht="14.25" customHeight="1">
      <c r="Q872" s="7"/>
    </row>
    <row r="873" ht="14.25" customHeight="1">
      <c r="Q873" s="7"/>
    </row>
    <row r="874" ht="14.25" customHeight="1">
      <c r="Q874" s="7"/>
    </row>
    <row r="875" ht="14.25" customHeight="1">
      <c r="Q875" s="7"/>
    </row>
    <row r="876" ht="14.25" customHeight="1">
      <c r="Q876" s="7"/>
    </row>
    <row r="877" ht="14.25" customHeight="1">
      <c r="Q877" s="7"/>
    </row>
    <row r="878" ht="14.25" customHeight="1">
      <c r="Q878" s="7"/>
    </row>
    <row r="879" ht="14.25" customHeight="1">
      <c r="Q879" s="7"/>
    </row>
    <row r="880" ht="14.25" customHeight="1">
      <c r="Q880" s="7"/>
    </row>
    <row r="881" ht="14.25" customHeight="1">
      <c r="Q881" s="7"/>
    </row>
    <row r="882" ht="14.25" customHeight="1">
      <c r="Q882" s="7"/>
    </row>
    <row r="883" ht="14.25" customHeight="1">
      <c r="Q883" s="7"/>
    </row>
    <row r="884" ht="14.25" customHeight="1">
      <c r="Q884" s="7"/>
    </row>
    <row r="885" ht="14.25" customHeight="1">
      <c r="Q885" s="7"/>
    </row>
    <row r="886" ht="14.25" customHeight="1">
      <c r="Q886" s="7"/>
    </row>
    <row r="887" ht="14.25" customHeight="1">
      <c r="Q887" s="7"/>
    </row>
    <row r="888" ht="14.25" customHeight="1">
      <c r="Q888" s="7"/>
    </row>
    <row r="889" ht="14.25" customHeight="1">
      <c r="Q889" s="7"/>
    </row>
    <row r="890" ht="14.25" customHeight="1">
      <c r="Q890" s="7"/>
    </row>
    <row r="891" ht="14.25" customHeight="1">
      <c r="Q891" s="7"/>
    </row>
    <row r="892" ht="14.25" customHeight="1">
      <c r="Q892" s="7"/>
    </row>
    <row r="893" ht="14.25" customHeight="1">
      <c r="Q893" s="7"/>
    </row>
    <row r="894" ht="14.25" customHeight="1">
      <c r="Q894" s="7"/>
    </row>
    <row r="895" ht="14.25" customHeight="1">
      <c r="Q895" s="7"/>
    </row>
    <row r="896" ht="14.25" customHeight="1">
      <c r="Q896" s="7"/>
    </row>
    <row r="897" ht="14.25" customHeight="1">
      <c r="Q897" s="7"/>
    </row>
    <row r="898" ht="14.25" customHeight="1">
      <c r="Q898" s="7"/>
    </row>
    <row r="899" ht="14.25" customHeight="1">
      <c r="Q899" s="7"/>
    </row>
    <row r="900" ht="14.25" customHeight="1">
      <c r="Q900" s="7"/>
    </row>
    <row r="901" ht="14.25" customHeight="1">
      <c r="Q901" s="7"/>
    </row>
    <row r="902" ht="14.25" customHeight="1">
      <c r="Q902" s="7"/>
    </row>
    <row r="903" ht="14.25" customHeight="1">
      <c r="Q903" s="7"/>
    </row>
    <row r="904" ht="14.25" customHeight="1">
      <c r="Q904" s="7"/>
    </row>
    <row r="905" ht="14.25" customHeight="1">
      <c r="Q905" s="7"/>
    </row>
    <row r="906" ht="14.25" customHeight="1">
      <c r="Q906" s="7"/>
    </row>
    <row r="907" ht="14.25" customHeight="1">
      <c r="Q907" s="7"/>
    </row>
    <row r="908" ht="14.25" customHeight="1">
      <c r="Q908" s="7"/>
    </row>
    <row r="909" ht="14.25" customHeight="1">
      <c r="Q909" s="7"/>
    </row>
    <row r="910" ht="14.25" customHeight="1">
      <c r="Q910" s="7"/>
    </row>
    <row r="911" ht="14.25" customHeight="1">
      <c r="Q911" s="7"/>
    </row>
    <row r="912" ht="14.25" customHeight="1">
      <c r="Q912" s="7"/>
    </row>
    <row r="913" ht="14.25" customHeight="1">
      <c r="Q913" s="7"/>
    </row>
    <row r="914" ht="14.25" customHeight="1">
      <c r="Q914" s="7"/>
    </row>
    <row r="915" ht="14.25" customHeight="1">
      <c r="Q915" s="7"/>
    </row>
    <row r="916" ht="14.25" customHeight="1">
      <c r="Q916" s="7"/>
    </row>
    <row r="917" ht="14.25" customHeight="1">
      <c r="Q917" s="7"/>
    </row>
    <row r="918" ht="14.25" customHeight="1">
      <c r="Q918" s="7"/>
    </row>
    <row r="919" ht="14.25" customHeight="1">
      <c r="Q919" s="7"/>
    </row>
    <row r="920" ht="14.25" customHeight="1">
      <c r="Q920" s="7"/>
    </row>
    <row r="921" ht="14.25" customHeight="1">
      <c r="Q921" s="7"/>
    </row>
    <row r="922" ht="14.25" customHeight="1">
      <c r="Q922" s="7"/>
    </row>
    <row r="923" ht="14.25" customHeight="1">
      <c r="Q923" s="7"/>
    </row>
    <row r="924" ht="14.25" customHeight="1">
      <c r="Q924" s="7"/>
    </row>
    <row r="925" ht="14.25" customHeight="1">
      <c r="Q925" s="7"/>
    </row>
    <row r="926" ht="14.25" customHeight="1">
      <c r="Q926" s="7"/>
    </row>
    <row r="927" ht="14.25" customHeight="1">
      <c r="Q927" s="7"/>
    </row>
    <row r="928" ht="14.25" customHeight="1">
      <c r="Q928" s="7"/>
    </row>
    <row r="929" ht="14.25" customHeight="1">
      <c r="Q929" s="7"/>
    </row>
    <row r="930" ht="14.25" customHeight="1">
      <c r="Q930" s="7"/>
    </row>
    <row r="931" ht="14.25" customHeight="1">
      <c r="Q931" s="7"/>
    </row>
    <row r="932" ht="14.25" customHeight="1">
      <c r="Q932" s="7"/>
    </row>
    <row r="933" ht="14.25" customHeight="1">
      <c r="Q933" s="7"/>
    </row>
    <row r="934" ht="14.25" customHeight="1">
      <c r="Q934" s="7"/>
    </row>
    <row r="935" ht="14.25" customHeight="1">
      <c r="Q935" s="7"/>
    </row>
    <row r="936" ht="14.25" customHeight="1">
      <c r="Q936" s="7"/>
    </row>
    <row r="937" ht="14.25" customHeight="1">
      <c r="Q937" s="7"/>
    </row>
    <row r="938" ht="14.25" customHeight="1">
      <c r="Q938" s="7"/>
    </row>
    <row r="939" ht="14.25" customHeight="1">
      <c r="Q939" s="7"/>
    </row>
    <row r="940" ht="14.25" customHeight="1">
      <c r="Q940" s="7"/>
    </row>
    <row r="941" ht="14.25" customHeight="1">
      <c r="Q941" s="7"/>
    </row>
    <row r="942" ht="14.25" customHeight="1">
      <c r="Q942" s="7"/>
    </row>
    <row r="943" ht="14.25" customHeight="1">
      <c r="Q943" s="7"/>
    </row>
    <row r="944" ht="14.25" customHeight="1">
      <c r="Q944" s="7"/>
    </row>
    <row r="945" ht="14.25" customHeight="1">
      <c r="Q945" s="7"/>
    </row>
    <row r="946" ht="14.25" customHeight="1">
      <c r="Q946" s="7"/>
    </row>
    <row r="947" ht="14.25" customHeight="1">
      <c r="Q947" s="7"/>
    </row>
    <row r="948" ht="14.25" customHeight="1">
      <c r="Q948" s="7"/>
    </row>
    <row r="949" ht="14.25" customHeight="1">
      <c r="Q949" s="7"/>
    </row>
    <row r="950" ht="14.25" customHeight="1">
      <c r="Q950" s="7"/>
    </row>
    <row r="951" ht="14.25" customHeight="1">
      <c r="Q951" s="7"/>
    </row>
    <row r="952" ht="14.25" customHeight="1">
      <c r="Q952" s="7"/>
    </row>
    <row r="953" ht="14.25" customHeight="1">
      <c r="Q953" s="7"/>
    </row>
    <row r="954" ht="14.25" customHeight="1">
      <c r="Q954" s="7"/>
    </row>
    <row r="955" ht="14.25" customHeight="1">
      <c r="Q955" s="7"/>
    </row>
    <row r="956" ht="14.25" customHeight="1">
      <c r="Q956" s="7"/>
    </row>
    <row r="957" ht="14.25" customHeight="1">
      <c r="Q957" s="7"/>
    </row>
    <row r="958" ht="14.25" customHeight="1">
      <c r="Q958" s="7"/>
    </row>
    <row r="959" ht="14.25" customHeight="1">
      <c r="Q959" s="7"/>
    </row>
    <row r="960" ht="14.25" customHeight="1">
      <c r="Q960" s="7"/>
    </row>
    <row r="961" ht="14.25" customHeight="1">
      <c r="Q961" s="7"/>
    </row>
    <row r="962" ht="14.25" customHeight="1">
      <c r="Q962" s="7"/>
    </row>
    <row r="963" ht="14.25" customHeight="1">
      <c r="Q963" s="7"/>
    </row>
    <row r="964" ht="14.25" customHeight="1">
      <c r="Q964" s="7"/>
    </row>
    <row r="965" ht="14.25" customHeight="1">
      <c r="Q965" s="7"/>
    </row>
    <row r="966" ht="14.25" customHeight="1">
      <c r="Q966" s="7"/>
    </row>
    <row r="967" ht="14.25" customHeight="1">
      <c r="Q967" s="7"/>
    </row>
    <row r="968" ht="14.25" customHeight="1">
      <c r="Q968" s="7"/>
    </row>
    <row r="969" ht="14.25" customHeight="1">
      <c r="Q969" s="7"/>
    </row>
    <row r="970" ht="14.25" customHeight="1">
      <c r="Q970" s="7"/>
    </row>
    <row r="971" ht="14.25" customHeight="1">
      <c r="Q971" s="7"/>
    </row>
    <row r="972" ht="14.25" customHeight="1">
      <c r="Q972" s="7"/>
    </row>
    <row r="973" ht="14.25" customHeight="1">
      <c r="Q973" s="7"/>
    </row>
    <row r="974" ht="14.25" customHeight="1">
      <c r="Q974" s="7"/>
    </row>
    <row r="975" ht="14.25" customHeight="1">
      <c r="Q975" s="7"/>
    </row>
    <row r="976" ht="14.25" customHeight="1">
      <c r="Q976" s="7"/>
    </row>
    <row r="977" ht="14.25" customHeight="1">
      <c r="Q977" s="7"/>
    </row>
    <row r="978" ht="14.25" customHeight="1">
      <c r="Q978" s="7"/>
    </row>
    <row r="979" ht="14.25" customHeight="1">
      <c r="Q979" s="7"/>
    </row>
    <row r="980" ht="14.25" customHeight="1">
      <c r="Q980" s="7"/>
    </row>
    <row r="981" ht="14.25" customHeight="1">
      <c r="Q981" s="7"/>
    </row>
    <row r="982" ht="14.25" customHeight="1">
      <c r="Q982" s="7"/>
    </row>
    <row r="983" ht="14.25" customHeight="1">
      <c r="Q983" s="7"/>
    </row>
    <row r="984" ht="14.25" customHeight="1">
      <c r="Q984" s="7"/>
    </row>
    <row r="985" ht="14.25" customHeight="1">
      <c r="Q985" s="7"/>
    </row>
    <row r="986" ht="14.25" customHeight="1">
      <c r="Q986" s="7"/>
    </row>
    <row r="987" ht="14.25" customHeight="1">
      <c r="Q987" s="7"/>
    </row>
    <row r="988" ht="14.25" customHeight="1">
      <c r="Q988" s="7"/>
    </row>
    <row r="989" ht="14.25" customHeight="1">
      <c r="Q989" s="7"/>
    </row>
    <row r="990" ht="14.25" customHeight="1">
      <c r="Q990" s="7"/>
    </row>
    <row r="991" ht="14.25" customHeight="1">
      <c r="Q991" s="7"/>
    </row>
    <row r="992" ht="14.25" customHeight="1">
      <c r="Q992" s="7"/>
    </row>
    <row r="993" ht="14.25" customHeight="1">
      <c r="Q993" s="7"/>
    </row>
    <row r="994" ht="14.25" customHeight="1">
      <c r="Q994" s="7"/>
    </row>
    <row r="995" ht="14.25" customHeight="1">
      <c r="Q995" s="7"/>
    </row>
    <row r="996" ht="14.25" customHeight="1">
      <c r="Q996" s="7"/>
    </row>
    <row r="997" ht="14.25" customHeight="1">
      <c r="Q997" s="7"/>
    </row>
    <row r="998" ht="14.25" customHeight="1">
      <c r="Q998" s="7"/>
    </row>
    <row r="999" ht="14.25" customHeight="1">
      <c r="Q999" s="7"/>
    </row>
    <row r="1000" ht="14.25" customHeight="1">
      <c r="Q1000" s="7"/>
    </row>
  </sheetData>
  <mergeCells count="2">
    <mergeCell ref="B34:S34"/>
    <mergeCell ref="B53:S53"/>
  </mergeCells>
  <printOptions/>
  <pageMargins bottom="0.5511811023622047" footer="0.0" header="0.0" left="0.7086614173228347" right="0.7086614173228347" top="0.5511811023622047"/>
  <pageSetup scale="5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2025-08-27T21:44:21Z</dcterms:created>
  <dc:creator>Alvaro Cespedes Tapia</dc:creator>
</cp:coreProperties>
</file>